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20390\Desktop\開標評選紀錄-修改中\"/>
    </mc:Choice>
  </mc:AlternateContent>
  <bookViews>
    <workbookView xWindow="0" yWindow="0" windowWidth="24000" windowHeight="9030" activeTab="1"/>
  </bookViews>
  <sheets>
    <sheet name="招標公告" sheetId="9" r:id="rId1"/>
    <sheet name="請填這" sheetId="1" r:id="rId2"/>
    <sheet name="簽到表" sheetId="17" r:id="rId3"/>
    <sheet name="2家以上" sheetId="6" r:id="rId4"/>
    <sheet name="1家" sheetId="8" r:id="rId5"/>
    <sheet name="保留-N家" sheetId="15" r:id="rId6"/>
    <sheet name="保留 -1家" sheetId="22" r:id="rId7"/>
    <sheet name="流標" sheetId="2" r:id="rId8"/>
    <sheet name="廢標" sheetId="16" r:id="rId9"/>
    <sheet name="減價單-1家" sheetId="18" r:id="rId10"/>
    <sheet name="減價單-N家" sheetId="20" r:id="rId11"/>
    <sheet name="低投標理由書" sheetId="19" r:id="rId12"/>
    <sheet name="授權書" sheetId="21" r:id="rId13"/>
  </sheets>
  <calcPr calcId="152511"/>
</workbook>
</file>

<file path=xl/calcChain.xml><?xml version="1.0" encoding="utf-8"?>
<calcChain xmlns="http://schemas.openxmlformats.org/spreadsheetml/2006/main">
  <c r="E19" i="6" l="1"/>
  <c r="C17" i="22"/>
  <c r="D14" i="22"/>
  <c r="J7" i="22"/>
  <c r="H7" i="22"/>
  <c r="G7" i="22"/>
  <c r="F7" i="22"/>
  <c r="D7" i="22"/>
  <c r="B7" i="22"/>
  <c r="A7" i="22"/>
  <c r="J5" i="22"/>
  <c r="G5" i="22"/>
  <c r="D5" i="22"/>
  <c r="J4" i="22"/>
  <c r="D4" i="22"/>
  <c r="J3" i="22"/>
  <c r="D3" i="22"/>
  <c r="A2" i="22"/>
  <c r="A13" i="16"/>
  <c r="A12" i="16"/>
  <c r="A11" i="16"/>
  <c r="A10" i="16"/>
  <c r="A9" i="16"/>
  <c r="A8" i="16"/>
  <c r="A7" i="16"/>
  <c r="A9" i="2"/>
  <c r="A8" i="2"/>
  <c r="D26" i="1" l="1"/>
  <c r="D27" i="1"/>
  <c r="D23" i="1" l="1"/>
  <c r="D25" i="1" l="1"/>
  <c r="C18" i="1" l="1"/>
  <c r="G17" i="1"/>
  <c r="H4" i="1"/>
  <c r="F4" i="1"/>
  <c r="C15" i="1" s="1"/>
  <c r="C4" i="1"/>
  <c r="H3" i="1"/>
  <c r="C3" i="1"/>
  <c r="H2" i="1"/>
  <c r="C2" i="1"/>
  <c r="C1" i="1"/>
  <c r="B41" i="20" s="1"/>
  <c r="D20" i="22" l="1"/>
  <c r="E18" i="22"/>
  <c r="I18" i="1"/>
  <c r="D28" i="1"/>
  <c r="D21" i="1"/>
  <c r="D21" i="15"/>
  <c r="A4" i="21"/>
  <c r="B6" i="20"/>
  <c r="D22" i="1"/>
  <c r="E18" i="8"/>
  <c r="E20" i="6"/>
  <c r="A13" i="15" l="1"/>
  <c r="A12" i="15"/>
  <c r="A11" i="15"/>
  <c r="A10" i="15"/>
  <c r="A9" i="15"/>
  <c r="A8" i="15"/>
  <c r="A7" i="15"/>
  <c r="A7" i="8"/>
  <c r="G18" i="1" l="1"/>
  <c r="I19" i="1"/>
  <c r="A13" i="6"/>
  <c r="A12" i="6"/>
  <c r="A11" i="6"/>
  <c r="A10" i="6"/>
  <c r="A9" i="6"/>
  <c r="A8" i="6"/>
  <c r="A7" i="6"/>
  <c r="D24" i="1" l="1"/>
  <c r="D29" i="1"/>
  <c r="D19" i="8"/>
  <c r="D21" i="6"/>
  <c r="B40" i="19" l="1"/>
  <c r="B41" i="18"/>
  <c r="A3" i="2"/>
  <c r="A2" i="6"/>
  <c r="C5" i="17"/>
  <c r="A2" i="16"/>
  <c r="A2" i="8"/>
  <c r="A2" i="15"/>
  <c r="J12" i="16" l="1"/>
  <c r="J13" i="16"/>
  <c r="H12" i="16"/>
  <c r="H13" i="16"/>
  <c r="G12" i="16"/>
  <c r="G13" i="16"/>
  <c r="F12" i="16"/>
  <c r="F13" i="16"/>
  <c r="D12" i="16"/>
  <c r="D13" i="16"/>
  <c r="B13" i="16"/>
  <c r="B12" i="16"/>
  <c r="D15" i="15"/>
  <c r="D13" i="8"/>
  <c r="D15" i="16"/>
  <c r="D15" i="6"/>
  <c r="J12" i="15"/>
  <c r="J13" i="15"/>
  <c r="H12" i="15"/>
  <c r="H13" i="15"/>
  <c r="G12" i="15"/>
  <c r="G13" i="15"/>
  <c r="F12" i="15"/>
  <c r="F13" i="15"/>
  <c r="D12" i="15"/>
  <c r="D13" i="15"/>
  <c r="B13" i="15"/>
  <c r="B12" i="15"/>
  <c r="J13" i="6" l="1"/>
  <c r="H13" i="6"/>
  <c r="G13" i="6"/>
  <c r="F13" i="6"/>
  <c r="D13" i="6"/>
  <c r="H12" i="6" l="1"/>
  <c r="J12" i="6"/>
  <c r="G12" i="6"/>
  <c r="F12" i="6"/>
  <c r="D12" i="6"/>
  <c r="B13" i="6"/>
  <c r="B12" i="6"/>
  <c r="J4" i="16" l="1"/>
  <c r="C3" i="17"/>
  <c r="E19" i="16"/>
  <c r="D14" i="16"/>
  <c r="J11" i="16"/>
  <c r="H11" i="16"/>
  <c r="G11" i="16"/>
  <c r="F11" i="16"/>
  <c r="D11" i="16"/>
  <c r="B11" i="16"/>
  <c r="J10" i="16"/>
  <c r="H10" i="16"/>
  <c r="G10" i="16"/>
  <c r="F10" i="16"/>
  <c r="D10" i="16"/>
  <c r="B10" i="16"/>
  <c r="J9" i="16"/>
  <c r="H9" i="16"/>
  <c r="G9" i="16"/>
  <c r="F9" i="16"/>
  <c r="D9" i="16"/>
  <c r="B9" i="16"/>
  <c r="J8" i="16"/>
  <c r="H8" i="16"/>
  <c r="G8" i="16"/>
  <c r="F8" i="16"/>
  <c r="D8" i="16"/>
  <c r="B8" i="16"/>
  <c r="J7" i="16"/>
  <c r="H7" i="16"/>
  <c r="G7" i="16"/>
  <c r="F7" i="16"/>
  <c r="D7" i="16"/>
  <c r="B7" i="16"/>
  <c r="J3" i="16"/>
  <c r="C4" i="17" l="1"/>
  <c r="A4" i="19"/>
  <c r="B6" i="18"/>
  <c r="E19" i="15"/>
  <c r="C18" i="15"/>
  <c r="D14" i="15"/>
  <c r="J11" i="15"/>
  <c r="H11" i="15"/>
  <c r="G11" i="15"/>
  <c r="F11" i="15"/>
  <c r="D11" i="15"/>
  <c r="B11" i="15"/>
  <c r="J10" i="15"/>
  <c r="H10" i="15"/>
  <c r="G10" i="15"/>
  <c r="F10" i="15"/>
  <c r="D10" i="15"/>
  <c r="B10" i="15"/>
  <c r="J9" i="15"/>
  <c r="H9" i="15"/>
  <c r="G9" i="15"/>
  <c r="F9" i="15"/>
  <c r="D9" i="15"/>
  <c r="B9" i="15"/>
  <c r="J8" i="15"/>
  <c r="H8" i="15"/>
  <c r="G8" i="15"/>
  <c r="F8" i="15"/>
  <c r="D8" i="15"/>
  <c r="B8" i="15"/>
  <c r="J7" i="15"/>
  <c r="H7" i="15"/>
  <c r="G7" i="15"/>
  <c r="F7" i="15"/>
  <c r="D7" i="15"/>
  <c r="B7" i="15"/>
  <c r="J4" i="15"/>
  <c r="J3" i="15"/>
  <c r="E17" i="8"/>
  <c r="C16" i="8"/>
  <c r="D7" i="6"/>
  <c r="C18" i="6"/>
  <c r="J5" i="16"/>
  <c r="J5" i="15" l="1"/>
  <c r="D5" i="16" l="1"/>
  <c r="D5" i="15"/>
  <c r="G5" i="16"/>
  <c r="G5" i="15"/>
  <c r="D3" i="16" l="1"/>
  <c r="D3" i="15"/>
  <c r="D4" i="16"/>
  <c r="D4" i="15"/>
  <c r="J10" i="6" l="1"/>
  <c r="J11" i="6"/>
  <c r="H10" i="6"/>
  <c r="H11" i="6"/>
  <c r="G10" i="6"/>
  <c r="G11" i="6"/>
  <c r="F10" i="6"/>
  <c r="F11" i="6"/>
  <c r="D11" i="6"/>
  <c r="D10" i="6"/>
  <c r="D9" i="6"/>
  <c r="J9" i="6"/>
  <c r="H9" i="6"/>
  <c r="G9" i="6"/>
  <c r="F9" i="6"/>
  <c r="J7" i="8"/>
  <c r="H7" i="8"/>
  <c r="G7" i="8"/>
  <c r="F7" i="8"/>
  <c r="J8" i="6"/>
  <c r="J7" i="6"/>
  <c r="H8" i="6"/>
  <c r="H7" i="6"/>
  <c r="G8" i="6"/>
  <c r="G7" i="6"/>
  <c r="F8" i="6"/>
  <c r="F7" i="6"/>
  <c r="J6" i="2" l="1"/>
  <c r="G6" i="2" l="1"/>
  <c r="G5" i="8"/>
  <c r="G5" i="6"/>
  <c r="D12" i="8"/>
  <c r="D7" i="8"/>
  <c r="B7" i="8"/>
  <c r="J5" i="8"/>
  <c r="D5" i="8"/>
  <c r="J4" i="8"/>
  <c r="D4" i="8"/>
  <c r="J3" i="8"/>
  <c r="D3" i="8"/>
  <c r="D14" i="6" l="1"/>
  <c r="B11" i="6"/>
  <c r="B10" i="6"/>
  <c r="B9" i="6"/>
  <c r="D8" i="6"/>
  <c r="B8" i="6"/>
  <c r="B7" i="6"/>
  <c r="J5" i="6"/>
  <c r="D5" i="6"/>
  <c r="J4" i="6"/>
  <c r="D4" i="6"/>
  <c r="J3" i="6"/>
  <c r="D3" i="6"/>
  <c r="J5" i="2"/>
  <c r="J4" i="2"/>
  <c r="D6" i="2"/>
  <c r="D5" i="2"/>
  <c r="D4" i="2"/>
  <c r="B9" i="2" l="1"/>
  <c r="B8" i="2"/>
</calcChain>
</file>

<file path=xl/sharedStrings.xml><?xml version="1.0" encoding="utf-8"?>
<sst xmlns="http://schemas.openxmlformats.org/spreadsheetml/2006/main" count="358" uniqueCount="179">
  <si>
    <t>刊登政府採購公報日期</t>
  </si>
  <si>
    <t>審 標 結 果</t>
    <phoneticPr fontId="1" type="noConversion"/>
  </si>
  <si>
    <t>標的名稱及數量摘要</t>
    <phoneticPr fontId="1" type="noConversion"/>
  </si>
  <si>
    <t>案         號</t>
    <phoneticPr fontId="1" type="noConversion"/>
  </si>
  <si>
    <t>標價</t>
    <phoneticPr fontId="1" type="noConversion"/>
  </si>
  <si>
    <t xml:space="preserve"> </t>
    <phoneticPr fontId="1" type="noConversion"/>
  </si>
  <si>
    <t>第1次比減價
格後之標價</t>
    <phoneticPr fontId="1" type="noConversion"/>
  </si>
  <si>
    <t>第2次比減價
格後之標價</t>
    <phoneticPr fontId="1" type="noConversion"/>
  </si>
  <si>
    <t>一、</t>
    <phoneticPr fontId="1" type="noConversion"/>
  </si>
  <si>
    <t>第4次減價</t>
  </si>
  <si>
    <t>第2次減價</t>
  </si>
  <si>
    <t>第3次減價</t>
  </si>
  <si>
    <t>第3次比減價
格後之標價</t>
    <phoneticPr fontId="1" type="noConversion"/>
  </si>
  <si>
    <t>開標次別</t>
    <phoneticPr fontId="1" type="noConversion"/>
  </si>
  <si>
    <t>招標方式</t>
    <phoneticPr fontId="1" type="noConversion"/>
  </si>
  <si>
    <t xml:space="preserve">上網日期
</t>
    <phoneticPr fontId="1" type="noConversion"/>
  </si>
  <si>
    <t>投   標   廠   商</t>
    <phoneticPr fontId="1" type="noConversion"/>
  </si>
  <si>
    <t>標    價</t>
    <phoneticPr fontId="1" type="noConversion"/>
  </si>
  <si>
    <t>會辦人員/記錄</t>
  </si>
  <si>
    <t>主   持   人</t>
    <phoneticPr fontId="1" type="noConversion"/>
  </si>
  <si>
    <t>地點:工務處開標室</t>
    <phoneticPr fontId="1" type="noConversion"/>
  </si>
  <si>
    <t>監   辦
主、會計</t>
    <phoneticPr fontId="1" type="noConversion"/>
  </si>
  <si>
    <t>監   辦
有關單位</t>
    <phoneticPr fontId="1" type="noConversion"/>
  </si>
  <si>
    <t>決 標 過 程</t>
    <phoneticPr fontId="1" type="noConversion"/>
  </si>
  <si>
    <t>備       註</t>
    <phoneticPr fontId="1" type="noConversion"/>
  </si>
  <si>
    <t>標的名稱及數量摘要</t>
    <phoneticPr fontId="1" type="noConversion"/>
  </si>
  <si>
    <t>招標方式</t>
    <phoneticPr fontId="1" type="noConversion"/>
  </si>
  <si>
    <t xml:space="preserve">上網日期
</t>
    <phoneticPr fontId="1" type="noConversion"/>
  </si>
  <si>
    <t>優先減價</t>
    <phoneticPr fontId="1" type="noConversion"/>
  </si>
  <si>
    <t>第1次比減</t>
    <phoneticPr fontId="1" type="noConversion"/>
  </si>
  <si>
    <t>第2次比減</t>
    <phoneticPr fontId="1" type="noConversion"/>
  </si>
  <si>
    <t>第3次比減</t>
    <phoneticPr fontId="1" type="noConversion"/>
  </si>
  <si>
    <t>投標廠商</t>
    <phoneticPr fontId="1" type="noConversion"/>
  </si>
  <si>
    <t>第1次減價</t>
    <phoneticPr fontId="1" type="noConversion"/>
  </si>
  <si>
    <t>預算金額</t>
    <phoneticPr fontId="1" type="noConversion"/>
  </si>
  <si>
    <t xml:space="preserve">依政府採購法第52條第1項第1款。 </t>
    <phoneticPr fontId="1" type="noConversion"/>
  </si>
  <si>
    <t>參考內容</t>
    <phoneticPr fontId="1" type="noConversion"/>
  </si>
  <si>
    <t>比減過程
#53-1</t>
    <phoneticPr fontId="1" type="noConversion"/>
  </si>
  <si>
    <t>保留決標
(預算尚未通過立法程序)</t>
    <phoneticPr fontId="1" type="noConversion"/>
  </si>
  <si>
    <t>第1次減價
後之標價</t>
    <phoneticPr fontId="1" type="noConversion"/>
  </si>
  <si>
    <t>第3次減價
後之標價</t>
    <phoneticPr fontId="1" type="noConversion"/>
  </si>
  <si>
    <t>第4次減價
後之標價</t>
    <phoneticPr fontId="1" type="noConversion"/>
  </si>
  <si>
    <t>優先減價後
之標價</t>
    <phoneticPr fontId="1" type="noConversion"/>
  </si>
  <si>
    <t>（註明減價/比減價格/超底價決標/協商/綜合評選之過程）</t>
    <phoneticPr fontId="1" type="noConversion"/>
  </si>
  <si>
    <t>第1次比減價
格後之標價</t>
    <phoneticPr fontId="1" type="noConversion"/>
  </si>
  <si>
    <t>第2次比減價
格後之標價</t>
    <phoneticPr fontId="1" type="noConversion"/>
  </si>
  <si>
    <t xml:space="preserve">本案無投標廠商，由主持人宣布流標。/投標廠商未達3家，經主持人當場宣布流標。                     </t>
    <phoneticPr fontId="1" type="noConversion"/>
  </si>
  <si>
    <t>優先減價後之標價</t>
    <phoneticPr fontId="1" type="noConversion"/>
  </si>
  <si>
    <t>（註明減價/比減價格/超底價決標/協商/綜合評選之過程）</t>
    <phoneticPr fontId="1" type="noConversion"/>
  </si>
  <si>
    <t xml:space="preserve">                   </t>
    <phoneticPr fontId="1" type="noConversion"/>
  </si>
  <si>
    <t>流標紀錄</t>
    <phoneticPr fontId="1" type="noConversion"/>
  </si>
  <si>
    <t>澎湖縣政府</t>
    <phoneticPr fontId="1" type="noConversion"/>
  </si>
  <si>
    <t>澎湖縣政府</t>
    <phoneticPr fontId="1" type="noConversion"/>
  </si>
  <si>
    <t xml:space="preserve">             開標 /決標紀錄</t>
    <phoneticPr fontId="1" type="noConversion"/>
  </si>
  <si>
    <t xml:space="preserve">           開標 /決標紀錄</t>
    <phoneticPr fontId="1" type="noConversion"/>
  </si>
  <si>
    <t>決標過程常用辭庫</t>
    <phoneticPr fontId="1" type="noConversion"/>
  </si>
  <si>
    <t>廢標</t>
    <phoneticPr fontId="1" type="noConversion"/>
  </si>
  <si>
    <t>一、</t>
    <phoneticPr fontId="1" type="noConversion"/>
  </si>
  <si>
    <t>二、</t>
    <phoneticPr fontId="1" type="noConversion"/>
  </si>
  <si>
    <t>三、</t>
    <phoneticPr fontId="1" type="noConversion"/>
  </si>
  <si>
    <t>四、</t>
  </si>
  <si>
    <t>五、</t>
  </si>
  <si>
    <t>第2次減價
後之標價</t>
    <phoneticPr fontId="1" type="noConversion"/>
  </si>
  <si>
    <t>有限公司</t>
    <phoneticPr fontId="1" type="noConversion"/>
  </si>
  <si>
    <t>得標廠商</t>
    <phoneticPr fontId="1" type="noConversion"/>
  </si>
  <si>
    <t>決標金額</t>
    <phoneticPr fontId="1" type="noConversion"/>
  </si>
  <si>
    <t>○○</t>
    <phoneticPr fontId="1" type="noConversion"/>
  </si>
  <si>
    <t>嗨</t>
    <phoneticPr fontId="1" type="noConversion"/>
  </si>
  <si>
    <t>決 標 過 程</t>
    <phoneticPr fontId="1" type="noConversion"/>
  </si>
  <si>
    <t>決 標 原 則</t>
    <phoneticPr fontId="1" type="noConversion"/>
  </si>
  <si>
    <t>得 標 廠 商</t>
    <phoneticPr fontId="1" type="noConversion"/>
  </si>
  <si>
    <t>決 標 金 額</t>
    <phoneticPr fontId="1" type="noConversion"/>
  </si>
  <si>
    <t>其       他</t>
    <phoneticPr fontId="1" type="noConversion"/>
  </si>
  <si>
    <t xml:space="preserve"> 主   持  人</t>
    <phoneticPr fontId="1" type="noConversion"/>
  </si>
  <si>
    <t xml:space="preserve">依政府採購法第52條第1項第1款。 </t>
    <phoneticPr fontId="1" type="noConversion"/>
  </si>
  <si>
    <t>新臺幣</t>
    <phoneticPr fontId="1" type="noConversion"/>
  </si>
  <si>
    <t>（超底價決標時須另註明超底價之金額、比率及必須決標之緊急情事）</t>
    <phoneticPr fontId="1" type="noConversion"/>
  </si>
  <si>
    <t>（超底價決標時須另註明超底價之金額、比率及必須決標之緊急情事）</t>
    <phoneticPr fontId="1" type="noConversion"/>
  </si>
  <si>
    <t>底 價:</t>
    <phoneticPr fontId="1" type="noConversion"/>
  </si>
  <si>
    <t>新臺幣</t>
    <phoneticPr fontId="1" type="noConversion"/>
  </si>
  <si>
    <t>會 辦 人 員
記       錄</t>
    <phoneticPr fontId="1" type="noConversion"/>
  </si>
  <si>
    <t>監    辦
主、會計</t>
    <phoneticPr fontId="1" type="noConversion"/>
  </si>
  <si>
    <t>監    辦
有關單位</t>
    <phoneticPr fontId="1" type="noConversion"/>
  </si>
  <si>
    <t>標的名稱及
數量摘要</t>
    <phoneticPr fontId="1" type="noConversion"/>
  </si>
  <si>
    <t>案         號</t>
    <phoneticPr fontId="1" type="noConversion"/>
  </si>
  <si>
    <t>主  持  人</t>
    <phoneticPr fontId="1" type="noConversion"/>
  </si>
  <si>
    <t>本案僅1家廠商參與投標,因廠商報價高於底價，經主持人與廠商約定減價4次，於第○次減價廠商報價新臺幣○元整，合於底價，由主持人宣布決標。</t>
    <phoneticPr fontId="1" type="noConversion"/>
  </si>
  <si>
    <t>於核准後公開於決標公告。</t>
    <phoneticPr fontId="1" type="noConversion"/>
  </si>
  <si>
    <t xml:space="preserve">       開標 /保留決標紀錄</t>
    <phoneticPr fontId="1" type="noConversion"/>
  </si>
  <si>
    <t>保留得標廠商</t>
    <phoneticPr fontId="1" type="noConversion"/>
  </si>
  <si>
    <t>保留決標金額</t>
    <phoneticPr fontId="1" type="noConversion"/>
  </si>
  <si>
    <t xml:space="preserve">            開標 /廢標紀錄</t>
    <phoneticPr fontId="1" type="noConversion"/>
  </si>
  <si>
    <t>無</t>
    <phoneticPr fontId="1" type="noConversion"/>
  </si>
  <si>
    <t>無可決標對象，經主持人當場宣布廢標。</t>
    <phoneticPr fontId="1" type="noConversion"/>
  </si>
  <si>
    <t>以下空白</t>
    <phoneticPr fontId="1" type="noConversion"/>
  </si>
  <si>
    <t>以下空白</t>
    <phoneticPr fontId="1" type="noConversion"/>
  </si>
  <si>
    <t>澎湖縣政府採購案件參與開標廠商簽到表</t>
    <phoneticPr fontId="1" type="noConversion"/>
  </si>
  <si>
    <t>標案案號：</t>
    <phoneticPr fontId="1" type="noConversion"/>
  </si>
  <si>
    <t>標案案名：</t>
    <phoneticPr fontId="1" type="noConversion"/>
  </si>
  <si>
    <t>開會時間：</t>
  </si>
  <si>
    <t>開會地點：</t>
  </si>
  <si>
    <t>工務處開標室</t>
    <phoneticPr fontId="1" type="noConversion"/>
  </si>
  <si>
    <t>投標廠商名稱</t>
    <phoneticPr fontId="1" type="noConversion"/>
  </si>
  <si>
    <t>廠商代表簽名</t>
    <phoneticPr fontId="1" type="noConversion"/>
  </si>
  <si>
    <t>公司統一編號</t>
    <phoneticPr fontId="1" type="noConversion"/>
  </si>
  <si>
    <t>以下空白</t>
    <phoneticPr fontId="1" type="noConversion"/>
  </si>
  <si>
    <t>拉拉</t>
    <phoneticPr fontId="1" type="noConversion"/>
  </si>
  <si>
    <t>開標前合格</t>
    <phoneticPr fontId="1" type="noConversion"/>
  </si>
  <si>
    <t>投標廠商家數</t>
    <phoneticPr fontId="1" type="noConversion"/>
  </si>
  <si>
    <t>審標合格</t>
    <phoneticPr fontId="1" type="noConversion"/>
  </si>
  <si>
    <t>審標不合格</t>
    <phoneticPr fontId="1" type="noConversion"/>
  </si>
  <si>
    <t>以下空白</t>
    <phoneticPr fontId="1" type="noConversion"/>
  </si>
  <si>
    <t>案         號</t>
    <phoneticPr fontId="1" type="noConversion"/>
  </si>
  <si>
    <t>開標日期：</t>
    <phoneticPr fontId="1" type="noConversion"/>
  </si>
  <si>
    <t>案號</t>
    <phoneticPr fontId="1" type="noConversion"/>
  </si>
  <si>
    <t>案號</t>
    <phoneticPr fontId="1" type="noConversion"/>
  </si>
  <si>
    <t>編號</t>
    <phoneticPr fontId="1" type="noConversion"/>
  </si>
  <si>
    <t>採購標的：</t>
  </si>
  <si>
    <t>標價總額：新臺幣      仟     佰     拾     萬     仟     佰     拾    元整</t>
    <phoneticPr fontId="1" type="noConversion"/>
  </si>
  <si>
    <t>印</t>
    <phoneticPr fontId="1" type="noConversion"/>
  </si>
  <si>
    <t>(加蓋廠商及負責人印章)</t>
    <phoneticPr fontId="1" type="noConversion"/>
  </si>
  <si>
    <t>減  價  單</t>
    <phoneticPr fontId="1" type="noConversion"/>
  </si>
  <si>
    <t>印</t>
    <phoneticPr fontId="1" type="noConversion"/>
  </si>
  <si>
    <t>廠商低投標理由書</t>
    <phoneticPr fontId="1" type="noConversion"/>
  </si>
  <si>
    <t>100年8月修正版</t>
    <phoneticPr fontId="1" type="noConversion"/>
  </si>
  <si>
    <t>備註：</t>
    <phoneticPr fontId="1" type="noConversion"/>
  </si>
  <si>
    <t>請依行政院公共工程委員會於100年8月22日工程企字第10000261094號函頒修正之「依政府採購法第58調處理總標價低於底價80%案件之執行程序」辦理。</t>
    <phoneticPr fontId="1" type="noConversion"/>
  </si>
  <si>
    <t>投標廠商：</t>
    <phoneticPr fontId="1" type="noConversion"/>
  </si>
  <si>
    <t>負責人或代表人：</t>
    <phoneticPr fontId="1" type="noConversion"/>
  </si>
  <si>
    <t>(蓋章)</t>
    <phoneticPr fontId="1" type="noConversion"/>
  </si>
  <si>
    <t>(蓋章)</t>
    <phoneticPr fontId="1" type="noConversion"/>
  </si>
  <si>
    <t>澎湖縣政府</t>
    <phoneticPr fontId="1" type="noConversion"/>
  </si>
  <si>
    <t>此致</t>
    <phoneticPr fontId="1" type="noConversion"/>
  </si>
  <si>
    <t>平均報價</t>
    <phoneticPr fontId="1" type="noConversion"/>
  </si>
  <si>
    <t>比例</t>
    <phoneticPr fontId="1" type="noConversion"/>
  </si>
  <si>
    <t>底價</t>
    <phoneticPr fontId="1" type="noConversion"/>
  </si>
  <si>
    <t>經主持人宣布保留決標，於預算完成立法程序後決標生效。</t>
  </si>
  <si>
    <t xml:space="preserve">本案無符合招標文件規定之投標廠商，由主持人當場宣布廢標。
</t>
  </si>
  <si>
    <t xml:space="preserve">本案合於招標文件規定之投標廠商僅有1家，因廠商標價高於底價， 有限公司第2次減價書面表示不願再減，由主持人當場宣布廢標。
</t>
  </si>
  <si>
    <t>本案合於招標文件規定之投標廠商僅有1家，因廠商標價高於底價，故進行減價程序，振鑫營造股份有限公司經3次書面減價，皆未入
底價，主持人當場依政府採購法宣布廢標。</t>
  </si>
  <si>
    <t>第1次減價金額為新臺幣2，850，000元整，第2次減價金額為新臺幣2，790，000元整，第3次減價金額為新臺幣2，720，000元整，皆未入底價，故主持人當場宣布廢標。</t>
  </si>
  <si>
    <t>享展工業有限公司報價單價為新臺幣699元，高於底價且廠商未到場，故依據投標須知第85條規定，由主持人當場宣布廢標。</t>
  </si>
  <si>
    <t>1家-決標</t>
    <phoneticPr fontId="1" type="noConversion"/>
  </si>
  <si>
    <t>1家-保留</t>
    <phoneticPr fontId="1" type="noConversion"/>
  </si>
  <si>
    <t>1家</t>
    <phoneticPr fontId="1" type="noConversion"/>
  </si>
  <si>
    <t>N家</t>
    <phoneticPr fontId="1" type="noConversion"/>
  </si>
  <si>
    <t>N家-決標</t>
    <phoneticPr fontId="1" type="noConversion"/>
  </si>
  <si>
    <t>N家-保留</t>
    <phoneticPr fontId="1" type="noConversion"/>
  </si>
  <si>
    <t>N家-優-決</t>
    <phoneticPr fontId="1" type="noConversion"/>
  </si>
  <si>
    <t>N家-優-比減-決</t>
    <phoneticPr fontId="1" type="noConversion"/>
  </si>
  <si>
    <t>1家-廢標</t>
    <phoneticPr fontId="1" type="noConversion"/>
  </si>
  <si>
    <t>預算*80%=</t>
    <phoneticPr fontId="1" type="noConversion"/>
  </si>
  <si>
    <t>第1次減價價格</t>
    <phoneticPr fontId="1" type="noConversion"/>
  </si>
  <si>
    <t>第2次減價價格</t>
    <phoneticPr fontId="1" type="noConversion"/>
  </si>
  <si>
    <t>第3次減價價格</t>
    <phoneticPr fontId="1" type="noConversion"/>
  </si>
  <si>
    <t>第4次減價價格</t>
    <phoneticPr fontId="1" type="noConversion"/>
  </si>
  <si>
    <t>第1次比價價格</t>
    <phoneticPr fontId="1" type="noConversion"/>
  </si>
  <si>
    <t>第2次比價價格</t>
    <phoneticPr fontId="1" type="noConversion"/>
  </si>
  <si>
    <t>第3次比價價格</t>
    <phoneticPr fontId="1" type="noConversion"/>
  </si>
  <si>
    <t>報價低</t>
    <phoneticPr fontId="1" type="noConversion"/>
  </si>
  <si>
    <t>投標廠商授權書</t>
    <phoneticPr fontId="1" type="noConversion"/>
  </si>
  <si>
    <t>（ 請勿裝入投標封內）</t>
    <phoneticPr fontId="1" type="noConversion"/>
  </si>
  <si>
    <t>代理人姓名：</t>
    <phoneticPr fontId="1" type="noConversion"/>
  </si>
  <si>
    <t>身分證字號：</t>
    <phoneticPr fontId="1" type="noConversion"/>
  </si>
  <si>
    <t>委任人</t>
  </si>
  <si>
    <t>廠商名稱：</t>
    <phoneticPr fontId="1" type="noConversion"/>
  </si>
  <si>
    <t>印章：</t>
    <phoneticPr fontId="1" type="noConversion"/>
  </si>
  <si>
    <t>負責人名稱：</t>
    <phoneticPr fontId="1" type="noConversion"/>
  </si>
  <si>
    <t>注意事項：
廠商負責人或代理人參與開標或提出說明、減價、比減價格、協商、更改原報內容或重新報價及相關事宜時，應依下列規定出示身分證明文件及本授權書：                                                                     
                                                                                     1.投標廠商若由負責人出席，應出示身分證明文件，無須出示授權書，參與上開作業時，得以簽名代替蓋章，或蓋投標廠商及負責人印章確認。
                                                                                     2.投標廠商若委由代理人出席，則應填寫並出示本授權書及身分證明文件，參與上開作業時，得以簽名(簽代理人姓名)代替蓋章，或蓋投標廠商及負責人印章確認。
                                                                                     3.外國廠商投標，如委由代理人出席者，本授權書應經公證或認證；代理人為外國人士者，身分證字號欄請填寫護照號碼。</t>
    <phoneticPr fontId="1" type="noConversion"/>
  </si>
  <si>
    <t>本案於預算完成立法程序後決標生效，並以發文日期為決標日期。</t>
    <phoneticPr fontId="1" type="noConversion"/>
  </si>
  <si>
    <t>二、</t>
    <phoneticPr fontId="1" type="noConversion"/>
  </si>
  <si>
    <t>超底價</t>
    <phoneticPr fontId="1" type="noConversion"/>
  </si>
  <si>
    <t>※全選A~D欄，按"跨欄置中"後再貼上</t>
    <phoneticPr fontId="1" type="noConversion"/>
  </si>
  <si>
    <r>
      <t>"登入"</t>
    </r>
    <r>
      <rPr>
        <b/>
        <sz val="24"/>
        <color theme="1"/>
        <rFont val="微軟正黑體"/>
        <family val="2"/>
        <charset val="136"/>
      </rPr>
      <t>後查詢招標公告</t>
    </r>
    <r>
      <rPr>
        <b/>
        <sz val="24"/>
        <color rgb="FFC00000"/>
        <rFont val="微軟正黑體"/>
        <family val="2"/>
        <charset val="136"/>
      </rPr>
      <t>，複製"友善列印"</t>
    </r>
    <phoneticPr fontId="1" type="noConversion"/>
  </si>
  <si>
    <t>標的名稱及數量摘要</t>
    <phoneticPr fontId="1" type="noConversion"/>
  </si>
  <si>
    <t>第1次減價
格後之標價</t>
    <phoneticPr fontId="1" type="noConversion"/>
  </si>
  <si>
    <t>第2次減價
格後之標價</t>
    <phoneticPr fontId="1" type="noConversion"/>
  </si>
  <si>
    <t>第3次減價
格後之標價</t>
    <phoneticPr fontId="1" type="noConversion"/>
  </si>
  <si>
    <t>第4次減價
格後之標價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</si>
</sst>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4" formatCode="_-&quot;$&quot;* #,##0.00_-;\-&quot;$&quot;* #,##0.00_-;_-&quot;$&quot;* &quot;-&quot;??_-;_-@_-"/>
    <numFmt numFmtId="176" formatCode="#,##0_ "/>
    <numFmt numFmtId="177" formatCode="[DBNum2][$-404]General"/>
    <numFmt numFmtId="178" formatCode="[DBNum2]&quot;新&quot;&quot;台&quot;&quot;幣&quot;[$-404]General&quot;元&quot;&quot;整&quot;"/>
    <numFmt numFmtId="179" formatCode="#,##0_ &quot;元&quot;&quot;整&quot;"/>
    <numFmt numFmtId="180" formatCode="[$-404]e&quot;年&quot;m&quot;月&quot;d&quot;日&quot;;@"/>
    <numFmt numFmtId="181" formatCode="[DBNum2][$-404]General&quot;元&quot;&quot;整&quot;"/>
    <numFmt numFmtId="182" formatCode="&quot;開標時間：&quot;[$-404]e&quot;年&quot;m&quot;月&quot;d&quot;日&quot;&quot;上午10時30分&quot;"/>
    <numFmt numFmtId="183" formatCode="&quot;第&quot;General&quot;次&quot;"/>
    <numFmt numFmtId="184" formatCode="&quot;2.&quot;@"/>
    <numFmt numFmtId="185" formatCode="[$-404]e&quot;年&quot;m&quot;月&quot;d&quot;日&quot;&quot;上午10時30分&quot;"/>
    <numFmt numFmtId="186" formatCode="[DBNum2]&quot;新&quot;&quot;臺&quot;&quot;幣&quot;[$-404]General&quot;元&quot;&quot;整&quot;"/>
    <numFmt numFmtId="187" formatCode="[$-404]ggge&quot;年&quot;m&quot;月&quot;d&quot;日&quot;;@"/>
    <numFmt numFmtId="188" formatCode="_-&quot;$&quot;* #,##0_-;\-&quot;$&quot;* #,##0_-;_-&quot;$&quot;* &quot;-&quot;??_-;_-@_-"/>
  </numFmts>
  <fonts count="3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5"/>
      <color theme="1"/>
      <name val="標楷體"/>
      <family val="4"/>
      <charset val="136"/>
    </font>
    <font>
      <b/>
      <sz val="13.5"/>
      <color theme="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b/>
      <sz val="36"/>
      <color theme="1"/>
      <name val="新細明體"/>
      <family val="1"/>
      <charset val="136"/>
      <scheme val="minor"/>
    </font>
    <font>
      <b/>
      <sz val="12"/>
      <color rgb="FF000000"/>
      <name val="Verdana"/>
      <family val="2"/>
    </font>
    <font>
      <sz val="12"/>
      <color rgb="FF0035AD"/>
      <name val="新細明體"/>
      <family val="1"/>
      <charset val="136"/>
      <scheme val="minor"/>
    </font>
    <font>
      <b/>
      <sz val="12"/>
      <color rgb="FF0035AD"/>
      <name val="新細明體"/>
      <family val="1"/>
      <charset val="136"/>
      <scheme val="minor"/>
    </font>
    <font>
      <b/>
      <sz val="10"/>
      <color rgb="FF0000FF"/>
      <name val="新細明體"/>
      <family val="1"/>
      <charset val="136"/>
      <scheme val="minor"/>
    </font>
    <font>
      <sz val="10"/>
      <color rgb="FF000000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7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b/>
      <sz val="14"/>
      <color theme="9" tint="-0.499984740745262"/>
      <name val="新細明體"/>
      <family val="1"/>
      <charset val="136"/>
      <scheme val="minor"/>
    </font>
    <font>
      <b/>
      <sz val="14"/>
      <color rgb="FFFF0000"/>
      <name val="新細明體"/>
      <family val="1"/>
      <charset val="136"/>
      <scheme val="minor"/>
    </font>
    <font>
      <sz val="16"/>
      <color theme="1"/>
      <name val="標楷體"/>
      <family val="4"/>
      <charset val="136"/>
    </font>
    <font>
      <b/>
      <sz val="24"/>
      <color rgb="FFC00000"/>
      <name val="微軟正黑體"/>
      <family val="2"/>
      <charset val="136"/>
    </font>
    <font>
      <sz val="13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rgb="FFFF0000"/>
      <name val="新細明體"/>
      <family val="1"/>
      <charset val="136"/>
      <scheme val="minor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2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2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4"/>
      <name val="新細明體"/>
      <family val="1"/>
      <charset val="136"/>
      <scheme val="minor"/>
    </font>
    <font>
      <b/>
      <sz val="24"/>
      <color theme="1"/>
      <name val="微軟正黑體"/>
      <family val="2"/>
      <charset val="136"/>
    </font>
  </fonts>
  <fills count="24">
    <fill>
      <patternFill patternType="none"/>
    </fill>
    <fill>
      <patternFill patternType="gray125"/>
    </fill>
    <fill>
      <patternFill patternType="solid">
        <fgColor rgb="FF89C0C7"/>
        <bgColor indexed="64"/>
      </patternFill>
    </fill>
    <fill>
      <patternFill patternType="solid">
        <fgColor rgb="FFDAEBED"/>
        <bgColor indexed="64"/>
      </patternFill>
    </fill>
    <fill>
      <patternFill patternType="solid">
        <fgColor rgb="FFEFF1F1"/>
        <bgColor indexed="64"/>
      </patternFill>
    </fill>
    <fill>
      <patternFill patternType="solid">
        <fgColor rgb="FFFCD8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77D134"/>
        <bgColor indexed="64"/>
      </patternFill>
    </fill>
    <fill>
      <patternFill patternType="solid">
        <fgColor rgb="FFCAEDAF"/>
        <bgColor indexed="64"/>
      </patternFill>
    </fill>
    <fill>
      <patternFill patternType="solid">
        <fgColor rgb="FFF5BF65"/>
        <bgColor indexed="64"/>
      </patternFill>
    </fill>
    <fill>
      <patternFill patternType="solid">
        <fgColor rgb="FFFFDD83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E968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89C0C7"/>
      </left>
      <right style="medium">
        <color rgb="FF89C0C7"/>
      </right>
      <top style="medium">
        <color rgb="FF89C0C7"/>
      </top>
      <bottom style="medium">
        <color rgb="FF89C0C7"/>
      </bottom>
      <diagonal/>
    </border>
    <border>
      <left style="medium">
        <color rgb="FF89C0C7"/>
      </left>
      <right/>
      <top style="medium">
        <color rgb="FF89C0C7"/>
      </top>
      <bottom style="medium">
        <color rgb="FF89C0C7"/>
      </bottom>
      <diagonal/>
    </border>
    <border>
      <left style="medium">
        <color rgb="FFFCD847"/>
      </left>
      <right style="medium">
        <color rgb="FFFCD847"/>
      </right>
      <top style="medium">
        <color rgb="FFFCD847"/>
      </top>
      <bottom style="medium">
        <color rgb="FFFCD847"/>
      </bottom>
      <diagonal/>
    </border>
    <border>
      <left style="medium">
        <color rgb="FFFCD847"/>
      </left>
      <right style="medium">
        <color rgb="FFFCD847"/>
      </right>
      <top style="medium">
        <color rgb="FFFCD847"/>
      </top>
      <bottom/>
      <diagonal/>
    </border>
    <border>
      <left style="medium">
        <color rgb="FFFCD847"/>
      </left>
      <right style="medium">
        <color rgb="FFFCD847"/>
      </right>
      <top/>
      <bottom style="medium">
        <color rgb="FFFCD847"/>
      </bottom>
      <diagonal/>
    </border>
    <border>
      <left style="medium">
        <color rgb="FFFCD847"/>
      </left>
      <right/>
      <top style="medium">
        <color rgb="FFFCD847"/>
      </top>
      <bottom style="medium">
        <color rgb="FFFCD847"/>
      </bottom>
      <diagonal/>
    </border>
    <border>
      <left style="medium">
        <color rgb="FFFCD847"/>
      </left>
      <right/>
      <top style="medium">
        <color rgb="FFFCD847"/>
      </top>
      <bottom/>
      <diagonal/>
    </border>
    <border>
      <left style="medium">
        <color rgb="FFFCD847"/>
      </left>
      <right/>
      <top/>
      <bottom style="medium">
        <color rgb="FFFCD847"/>
      </bottom>
      <diagonal/>
    </border>
    <border>
      <left style="medium">
        <color rgb="FF77D134"/>
      </left>
      <right style="medium">
        <color rgb="FF77D134"/>
      </right>
      <top style="medium">
        <color rgb="FF77D134"/>
      </top>
      <bottom style="medium">
        <color rgb="FF77D134"/>
      </bottom>
      <diagonal/>
    </border>
    <border>
      <left style="medium">
        <color rgb="FF77D134"/>
      </left>
      <right/>
      <top style="medium">
        <color rgb="FF77D134"/>
      </top>
      <bottom style="medium">
        <color rgb="FF77D134"/>
      </bottom>
      <diagonal/>
    </border>
    <border>
      <left style="medium">
        <color rgb="FFF5BF65"/>
      </left>
      <right style="medium">
        <color rgb="FFF5BF65"/>
      </right>
      <top style="medium">
        <color rgb="FFF5BF65"/>
      </top>
      <bottom style="medium">
        <color rgb="FFF5BF65"/>
      </bottom>
      <diagonal/>
    </border>
    <border>
      <left style="medium">
        <color rgb="FFF5BF65"/>
      </left>
      <right style="medium">
        <color rgb="FFF5BF65"/>
      </right>
      <top/>
      <bottom/>
      <diagonal/>
    </border>
    <border>
      <left style="medium">
        <color rgb="FFF5BF65"/>
      </left>
      <right style="medium">
        <color rgb="FFF5BF65"/>
      </right>
      <top/>
      <bottom style="medium">
        <color rgb="FFF5BF65"/>
      </bottom>
      <diagonal/>
    </border>
    <border>
      <left style="medium">
        <color rgb="FFF5BF65"/>
      </left>
      <right/>
      <top/>
      <bottom/>
      <diagonal/>
    </border>
    <border>
      <left style="medium">
        <color rgb="FFF5BF65"/>
      </left>
      <right/>
      <top/>
      <bottom style="medium">
        <color rgb="FFF5BF65"/>
      </bottom>
      <diagonal/>
    </border>
    <border>
      <left style="medium">
        <color rgb="FFF5BF65"/>
      </left>
      <right/>
      <top style="medium">
        <color rgb="FFF5BF65"/>
      </top>
      <bottom style="thin">
        <color rgb="FF0035AD"/>
      </bottom>
      <diagonal/>
    </border>
    <border>
      <left style="medium">
        <color rgb="FFF5BF65"/>
      </left>
      <right/>
      <top style="thin">
        <color rgb="FF0035AD"/>
      </top>
      <bottom/>
      <diagonal/>
    </border>
    <border>
      <left style="medium">
        <color rgb="FFF5BF65"/>
      </left>
      <right/>
      <top style="medium">
        <color rgb="FFF5BF65"/>
      </top>
      <bottom style="medium">
        <color rgb="FFF5BF65"/>
      </bottom>
      <diagonal/>
    </border>
    <border>
      <left style="medium">
        <color rgb="FFFF9999"/>
      </left>
      <right style="medium">
        <color rgb="FFFF9999"/>
      </right>
      <top style="medium">
        <color rgb="FFFF9999"/>
      </top>
      <bottom style="medium">
        <color rgb="FFFF9999"/>
      </bottom>
      <diagonal/>
    </border>
    <border>
      <left style="medium">
        <color rgb="FFFF9999"/>
      </left>
      <right style="medium">
        <color rgb="FFFF9999"/>
      </right>
      <top style="medium">
        <color rgb="FFFF9999"/>
      </top>
      <bottom/>
      <diagonal/>
    </border>
    <border>
      <left style="medium">
        <color rgb="FFFF9999"/>
      </left>
      <right style="medium">
        <color rgb="FFFF9999"/>
      </right>
      <top/>
      <bottom/>
      <diagonal/>
    </border>
    <border>
      <left style="medium">
        <color rgb="FFFF9999"/>
      </left>
      <right style="medium">
        <color rgb="FFFF9999"/>
      </right>
      <top/>
      <bottom style="medium">
        <color rgb="FFFF9999"/>
      </bottom>
      <diagonal/>
    </border>
    <border>
      <left style="medium">
        <color rgb="FFFF9999"/>
      </left>
      <right/>
      <top style="medium">
        <color rgb="FFFF9999"/>
      </top>
      <bottom style="medium">
        <color rgb="FFFF9999"/>
      </bottom>
      <diagonal/>
    </border>
    <border>
      <left style="medium">
        <color rgb="FFFF9999"/>
      </left>
      <right/>
      <top style="medium">
        <color rgb="FFFF9999"/>
      </top>
      <bottom/>
      <diagonal/>
    </border>
    <border>
      <left style="medium">
        <color rgb="FFFF9999"/>
      </left>
      <right/>
      <top/>
      <bottom/>
      <diagonal/>
    </border>
    <border>
      <left style="medium">
        <color rgb="FFFF9999"/>
      </left>
      <right/>
      <top/>
      <bottom style="medium">
        <color rgb="FFFF999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89C0C7"/>
      </right>
      <top style="medium">
        <color rgb="FF89C0C7"/>
      </top>
      <bottom/>
      <diagonal/>
    </border>
    <border>
      <left/>
      <right style="thin">
        <color rgb="FF000000"/>
      </right>
      <top style="medium">
        <color rgb="FF89C0C7"/>
      </top>
      <bottom style="medium">
        <color rgb="FF89C0C7"/>
      </bottom>
      <diagonal/>
    </border>
    <border>
      <left style="thin">
        <color rgb="FF000000"/>
      </left>
      <right style="medium">
        <color rgb="FF89C0C7"/>
      </right>
      <top/>
      <bottom/>
      <diagonal/>
    </border>
    <border>
      <left style="thin">
        <color rgb="FF000000"/>
      </left>
      <right style="medium">
        <color rgb="FF89C0C7"/>
      </right>
      <top/>
      <bottom style="medium">
        <color rgb="FF89C0C7"/>
      </bottom>
      <diagonal/>
    </border>
    <border>
      <left style="thin">
        <color rgb="FF000000"/>
      </left>
      <right style="medium">
        <color rgb="FFFCD847"/>
      </right>
      <top style="medium">
        <color rgb="FFFCD847"/>
      </top>
      <bottom/>
      <diagonal/>
    </border>
    <border>
      <left/>
      <right style="thin">
        <color rgb="FF000000"/>
      </right>
      <top style="medium">
        <color rgb="FFFCD847"/>
      </top>
      <bottom style="medium">
        <color rgb="FFFCD847"/>
      </bottom>
      <diagonal/>
    </border>
    <border>
      <left style="thin">
        <color rgb="FF000000"/>
      </left>
      <right style="medium">
        <color rgb="FFFCD847"/>
      </right>
      <top/>
      <bottom/>
      <diagonal/>
    </border>
    <border>
      <left/>
      <right style="thin">
        <color rgb="FF000000"/>
      </right>
      <top style="medium">
        <color rgb="FFFCD847"/>
      </top>
      <bottom/>
      <diagonal/>
    </border>
    <border>
      <left/>
      <right style="thin">
        <color rgb="FF000000"/>
      </right>
      <top/>
      <bottom style="medium">
        <color rgb="FFFCD847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FCD847"/>
      </right>
      <top/>
      <bottom style="medium">
        <color rgb="FFFCD847"/>
      </bottom>
      <diagonal/>
    </border>
    <border>
      <left style="thin">
        <color rgb="FF000000"/>
      </left>
      <right style="medium">
        <color rgb="FF77D134"/>
      </right>
      <top style="medium">
        <color rgb="FF77D134"/>
      </top>
      <bottom/>
      <diagonal/>
    </border>
    <border>
      <left/>
      <right style="thin">
        <color rgb="FF000000"/>
      </right>
      <top style="medium">
        <color rgb="FF77D134"/>
      </top>
      <bottom style="medium">
        <color rgb="FF77D134"/>
      </bottom>
      <diagonal/>
    </border>
    <border>
      <left style="thin">
        <color rgb="FF000000"/>
      </left>
      <right style="medium">
        <color rgb="FF77D134"/>
      </right>
      <top/>
      <bottom/>
      <diagonal/>
    </border>
    <border>
      <left style="thin">
        <color rgb="FF000000"/>
      </left>
      <right style="medium">
        <color rgb="FF77D134"/>
      </right>
      <top/>
      <bottom style="medium">
        <color rgb="FF77D134"/>
      </bottom>
      <diagonal/>
    </border>
    <border>
      <left style="thin">
        <color rgb="FF000000"/>
      </left>
      <right style="medium">
        <color rgb="FFF5BF65"/>
      </right>
      <top style="medium">
        <color rgb="FFF5BF65"/>
      </top>
      <bottom/>
      <diagonal/>
    </border>
    <border>
      <left style="thin">
        <color rgb="FF000000"/>
      </left>
      <right style="medium">
        <color rgb="FFF5BF65"/>
      </right>
      <top/>
      <bottom/>
      <diagonal/>
    </border>
    <border>
      <left style="medium">
        <color rgb="FFF5BF65"/>
      </left>
      <right style="thin">
        <color rgb="FF000000"/>
      </right>
      <top style="medium">
        <color rgb="FFF5BF65"/>
      </top>
      <bottom style="medium">
        <color rgb="FFF5BF65"/>
      </bottom>
      <diagonal/>
    </border>
    <border>
      <left/>
      <right style="thin">
        <color rgb="FF000000"/>
      </right>
      <top style="medium">
        <color rgb="FFF5BF65"/>
      </top>
      <bottom style="thin">
        <color rgb="FF0035AD"/>
      </bottom>
      <diagonal/>
    </border>
    <border>
      <left/>
      <right style="thin">
        <color rgb="FF000000"/>
      </right>
      <top style="thin">
        <color rgb="FF0035AD"/>
      </top>
      <bottom/>
      <diagonal/>
    </border>
    <border>
      <left/>
      <right style="thin">
        <color rgb="FF000000"/>
      </right>
      <top/>
      <bottom style="medium">
        <color rgb="FFF5BF65"/>
      </bottom>
      <diagonal/>
    </border>
    <border>
      <left/>
      <right style="thin">
        <color rgb="FF000000"/>
      </right>
      <top style="medium">
        <color rgb="FFF5BF65"/>
      </top>
      <bottom style="medium">
        <color rgb="FFF5BF65"/>
      </bottom>
      <diagonal/>
    </border>
    <border>
      <left style="thin">
        <color rgb="FF000000"/>
      </left>
      <right style="medium">
        <color rgb="FFF5BF65"/>
      </right>
      <top/>
      <bottom style="medium">
        <color rgb="FFF5BF65"/>
      </bottom>
      <diagonal/>
    </border>
    <border>
      <left style="thin">
        <color rgb="FF000000"/>
      </left>
      <right style="medium">
        <color rgb="FFFF9999"/>
      </right>
      <top style="medium">
        <color rgb="FFFF9999"/>
      </top>
      <bottom/>
      <diagonal/>
    </border>
    <border>
      <left/>
      <right style="thin">
        <color rgb="FF000000"/>
      </right>
      <top style="medium">
        <color rgb="FFFF9999"/>
      </top>
      <bottom style="medium">
        <color rgb="FFFF9999"/>
      </bottom>
      <diagonal/>
    </border>
    <border>
      <left style="thin">
        <color rgb="FF000000"/>
      </left>
      <right style="medium">
        <color rgb="FFFF9999"/>
      </right>
      <top/>
      <bottom/>
      <diagonal/>
    </border>
    <border>
      <left/>
      <right style="thin">
        <color rgb="FF000000"/>
      </right>
      <top style="medium">
        <color rgb="FFFF9999"/>
      </top>
      <bottom/>
      <diagonal/>
    </border>
    <border>
      <left/>
      <right style="thin">
        <color rgb="FF000000"/>
      </right>
      <top/>
      <bottom style="medium">
        <color rgb="FFFF9999"/>
      </bottom>
      <diagonal/>
    </border>
    <border>
      <left style="medium">
        <color rgb="FFFF9999"/>
      </left>
      <right style="thin">
        <color rgb="FF000000"/>
      </right>
      <top style="medium">
        <color rgb="FFFF9999"/>
      </top>
      <bottom style="medium">
        <color rgb="FFFF9999"/>
      </bottom>
      <diagonal/>
    </border>
    <border>
      <left style="medium">
        <color rgb="FFFF9999"/>
      </left>
      <right style="thin">
        <color rgb="FF000000"/>
      </right>
      <top style="medium">
        <color rgb="FFFF9999"/>
      </top>
      <bottom/>
      <diagonal/>
    </border>
    <border>
      <left style="medium">
        <color rgb="FFFF9999"/>
      </left>
      <right style="thin">
        <color rgb="FF000000"/>
      </right>
      <top/>
      <bottom/>
      <diagonal/>
    </border>
    <border>
      <left style="medium">
        <color rgb="FFFF9999"/>
      </left>
      <right style="thin">
        <color rgb="FF000000"/>
      </right>
      <top/>
      <bottom style="medium">
        <color rgb="FFFF9999"/>
      </bottom>
      <diagonal/>
    </border>
    <border>
      <left style="thin">
        <color rgb="FF000000"/>
      </left>
      <right style="medium">
        <color rgb="FFFF9999"/>
      </right>
      <top/>
      <bottom style="thin">
        <color rgb="FF000000"/>
      </bottom>
      <diagonal/>
    </border>
    <border>
      <left style="medium">
        <color rgb="FFFF9999"/>
      </left>
      <right style="medium">
        <color rgb="FFFF9999"/>
      </right>
      <top style="medium">
        <color rgb="FFFF9999"/>
      </top>
      <bottom style="thin">
        <color rgb="FF000000"/>
      </bottom>
      <diagonal/>
    </border>
    <border>
      <left style="medium">
        <color rgb="FFFF9999"/>
      </left>
      <right/>
      <top style="medium">
        <color rgb="FFFF9999"/>
      </top>
      <bottom style="thin">
        <color rgb="FF000000"/>
      </bottom>
      <diagonal/>
    </border>
    <border>
      <left/>
      <right style="thin">
        <color rgb="FF000000"/>
      </right>
      <top style="medium">
        <color rgb="FFFF9999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FCD847"/>
      </left>
      <right/>
      <top style="medium">
        <color rgb="FF89C0C7"/>
      </top>
      <bottom style="medium">
        <color rgb="FFFCD847"/>
      </bottom>
      <diagonal/>
    </border>
    <border>
      <left/>
      <right style="thin">
        <color rgb="FF000000"/>
      </right>
      <top style="medium">
        <color rgb="FF89C0C7"/>
      </top>
      <bottom style="medium">
        <color rgb="FFFCD847"/>
      </bottom>
      <diagonal/>
    </border>
    <border>
      <left style="medium">
        <color rgb="FFF5BF65"/>
      </left>
      <right style="medium">
        <color rgb="FFF5BF65"/>
      </right>
      <top style="medium">
        <color rgb="FF77D134"/>
      </top>
      <bottom/>
      <diagonal/>
    </border>
    <border>
      <left style="medium">
        <color rgb="FFF5BF65"/>
      </left>
      <right/>
      <top style="medium">
        <color rgb="FF77D134"/>
      </top>
      <bottom style="medium">
        <color rgb="FFF5BF65"/>
      </bottom>
      <diagonal/>
    </border>
    <border>
      <left/>
      <right style="thin">
        <color rgb="FF000000"/>
      </right>
      <top style="medium">
        <color rgb="FF77D134"/>
      </top>
      <bottom style="medium">
        <color rgb="FFF5BF65"/>
      </bottom>
      <diagonal/>
    </border>
    <border>
      <left style="medium">
        <color rgb="FFF5BF65"/>
      </left>
      <right/>
      <top style="medium">
        <color rgb="FFF5BF65"/>
      </top>
      <bottom style="medium">
        <color rgb="FFFF9999"/>
      </bottom>
      <diagonal/>
    </border>
    <border>
      <left/>
      <right style="thin">
        <color rgb="FF000000"/>
      </right>
      <top style="medium">
        <color rgb="FFF5BF65"/>
      </top>
      <bottom style="medium">
        <color rgb="FFFF9999"/>
      </bottom>
      <diagonal/>
    </border>
    <border>
      <left style="thick">
        <color theme="9" tint="-0.499984740745262"/>
      </left>
      <right style="thin">
        <color indexed="64"/>
      </right>
      <top style="thick">
        <color theme="9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9" tint="-0.499984740745262"/>
      </top>
      <bottom style="thin">
        <color indexed="64"/>
      </bottom>
      <diagonal/>
    </border>
    <border>
      <left style="thin">
        <color indexed="64"/>
      </left>
      <right/>
      <top style="thick">
        <color theme="9" tint="-0.499984740745262"/>
      </top>
      <bottom style="thin">
        <color indexed="64"/>
      </bottom>
      <diagonal/>
    </border>
    <border>
      <left/>
      <right style="thin">
        <color indexed="64"/>
      </right>
      <top style="thick">
        <color theme="9" tint="-0.499984740745262"/>
      </top>
      <bottom style="thin">
        <color indexed="64"/>
      </bottom>
      <diagonal/>
    </border>
    <border>
      <left style="thin">
        <color indexed="64"/>
      </left>
      <right style="thick">
        <color theme="9" tint="-0.499984740745262"/>
      </right>
      <top style="thick">
        <color theme="9" tint="-0.499984740745262"/>
      </top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9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 style="thick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ck">
        <color theme="9" tint="-0.499984740745262"/>
      </bottom>
      <diagonal/>
    </border>
    <border>
      <left/>
      <right style="thin">
        <color indexed="64"/>
      </right>
      <top style="thin">
        <color indexed="64"/>
      </top>
      <bottom style="thick">
        <color theme="9" tint="-0.499984740745262"/>
      </bottom>
      <diagonal/>
    </border>
    <border>
      <left style="medium">
        <color rgb="FFFCD847"/>
      </left>
      <right style="medium">
        <color rgb="FFFCD847"/>
      </right>
      <top/>
      <bottom/>
      <diagonal/>
    </border>
    <border>
      <left style="medium">
        <color rgb="FFFCD847"/>
      </left>
      <right/>
      <top/>
      <bottom/>
      <diagonal/>
    </border>
    <border>
      <left style="medium">
        <color rgb="FFF5BF65"/>
      </left>
      <right style="medium">
        <color rgb="FFF5BF65"/>
      </right>
      <top style="medium">
        <color rgb="FFF5BF65"/>
      </top>
      <bottom/>
      <diagonal/>
    </border>
    <border>
      <left style="medium">
        <color rgb="FFF5BF65"/>
      </left>
      <right/>
      <top style="medium">
        <color rgb="FFF5BF65"/>
      </top>
      <bottom/>
      <diagonal/>
    </border>
    <border>
      <left style="medium">
        <color rgb="FFFF9999"/>
      </left>
      <right/>
      <top style="medium">
        <color rgb="FFFF9999"/>
      </top>
      <bottom style="thin">
        <color rgb="FF0035AD"/>
      </bottom>
      <diagonal/>
    </border>
    <border>
      <left/>
      <right style="thin">
        <color rgb="FF000000"/>
      </right>
      <top style="medium">
        <color rgb="FFF5BF65"/>
      </top>
      <bottom/>
      <diagonal/>
    </border>
    <border>
      <left/>
      <right style="thin">
        <color rgb="FF000000"/>
      </right>
      <top style="medium">
        <color rgb="FFFF9999"/>
      </top>
      <bottom style="thin">
        <color rgb="FF0035AD"/>
      </bottom>
      <diagonal/>
    </border>
    <border>
      <left style="medium">
        <color rgb="FFFCD847"/>
      </left>
      <right/>
      <top/>
      <bottom style="thin">
        <color rgb="FF0035AD"/>
      </bottom>
      <diagonal/>
    </border>
    <border>
      <left/>
      <right style="thin">
        <color rgb="FF000000"/>
      </right>
      <top/>
      <bottom style="thin">
        <color rgb="FF0035AD"/>
      </bottom>
      <diagonal/>
    </border>
    <border>
      <left style="medium">
        <color rgb="FFFCD847"/>
      </left>
      <right/>
      <top style="thin">
        <color rgb="FF0035AD"/>
      </top>
      <bottom/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/>
      <diagonal/>
    </border>
    <border>
      <left style="medium">
        <color rgb="FFFCD847"/>
      </left>
      <right/>
      <top style="medium">
        <color rgb="FFFCD847"/>
      </top>
      <bottom style="medium">
        <color rgb="FF77D134"/>
      </bottom>
      <diagonal/>
    </border>
    <border>
      <left/>
      <right style="thin">
        <color rgb="FF000000"/>
      </right>
      <top style="medium">
        <color rgb="FFFCD847"/>
      </top>
      <bottom style="medium">
        <color rgb="FF77D134"/>
      </bottom>
      <diagonal/>
    </border>
    <border>
      <left style="thin">
        <color indexed="64"/>
      </left>
      <right style="thick">
        <color theme="9" tint="-0.499984740745262"/>
      </right>
      <top style="thin">
        <color indexed="64"/>
      </top>
      <bottom style="thick">
        <color theme="9" tint="-0.49998474074526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/>
      <bottom style="thick">
        <color theme="9" tint="-0.499984740745262"/>
      </bottom>
      <diagonal/>
    </border>
    <border>
      <left/>
      <right style="thin">
        <color indexed="64"/>
      </right>
      <top/>
      <bottom style="thick">
        <color theme="9" tint="-0.49998474074526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4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44" fontId="34" fillId="0" borderId="0" applyFont="0" applyFill="0" applyBorder="0" applyAlignment="0" applyProtection="0">
      <alignment vertical="center"/>
    </xf>
  </cellStyleXfs>
  <cellXfs count="45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9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0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6" fillId="0" borderId="1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7" fillId="0" borderId="0" xfId="0" applyFo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3" xfId="0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7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13" xfId="0" applyFont="1" applyBorder="1">
      <alignment vertical="center"/>
    </xf>
    <xf numFmtId="0" fontId="7" fillId="0" borderId="15" xfId="0" applyFont="1" applyBorder="1">
      <alignment vertical="center"/>
    </xf>
    <xf numFmtId="0" fontId="0" fillId="0" borderId="0" xfId="0" applyAlignment="1">
      <alignment horizontal="right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6" borderId="18" xfId="0" applyFont="1" applyFill="1" applyBorder="1" applyAlignment="1">
      <alignment horizontal="center" vertical="center" wrapText="1"/>
    </xf>
    <xf numFmtId="0" fontId="13" fillId="8" borderId="24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0" fillId="4" borderId="31" xfId="0" applyFill="1" applyBorder="1">
      <alignment vertical="center"/>
    </xf>
    <xf numFmtId="0" fontId="13" fillId="10" borderId="26" xfId="0" applyFont="1" applyFill="1" applyBorder="1" applyAlignment="1">
      <alignment horizontal="center" vertical="center" wrapText="1"/>
    </xf>
    <xf numFmtId="0" fontId="13" fillId="12" borderId="34" xfId="0" applyFont="1" applyFill="1" applyBorder="1" applyAlignment="1">
      <alignment horizontal="center" vertical="center" wrapText="1"/>
    </xf>
    <xf numFmtId="0" fontId="15" fillId="4" borderId="34" xfId="0" applyFont="1" applyFill="1" applyBorder="1" applyAlignment="1">
      <alignment horizontal="center" vertical="center" wrapText="1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13" fillId="2" borderId="45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5" borderId="49" xfId="0" applyFont="1" applyFill="1" applyBorder="1" applyAlignment="1">
      <alignment horizontal="center" vertical="center" wrapText="1"/>
    </xf>
    <xf numFmtId="0" fontId="13" fillId="5" borderId="51" xfId="0" applyFont="1" applyFill="1" applyBorder="1" applyAlignment="1">
      <alignment horizontal="center" vertical="center" wrapText="1"/>
    </xf>
    <xf numFmtId="0" fontId="13" fillId="5" borderId="55" xfId="0" applyFont="1" applyFill="1" applyBorder="1" applyAlignment="1">
      <alignment horizontal="center" vertical="center" wrapText="1"/>
    </xf>
    <xf numFmtId="0" fontId="13" fillId="7" borderId="56" xfId="0" applyFont="1" applyFill="1" applyBorder="1" applyAlignment="1">
      <alignment horizontal="center" vertical="center" wrapText="1"/>
    </xf>
    <xf numFmtId="0" fontId="13" fillId="7" borderId="58" xfId="0" applyFont="1" applyFill="1" applyBorder="1" applyAlignment="1">
      <alignment horizontal="center" vertical="center" wrapText="1"/>
    </xf>
    <xf numFmtId="0" fontId="13" fillId="7" borderId="59" xfId="0" applyFont="1" applyFill="1" applyBorder="1" applyAlignment="1">
      <alignment horizontal="center" vertical="center" wrapText="1"/>
    </xf>
    <xf numFmtId="0" fontId="13" fillId="9" borderId="60" xfId="0" applyFont="1" applyFill="1" applyBorder="1" applyAlignment="1">
      <alignment horizontal="center" vertical="center" wrapText="1"/>
    </xf>
    <xf numFmtId="0" fontId="13" fillId="9" borderId="61" xfId="0" applyFont="1" applyFill="1" applyBorder="1" applyAlignment="1">
      <alignment horizontal="center" vertical="center" wrapText="1"/>
    </xf>
    <xf numFmtId="0" fontId="14" fillId="4" borderId="62" xfId="0" applyFont="1" applyFill="1" applyBorder="1" applyAlignment="1">
      <alignment horizontal="right" vertical="center" wrapText="1"/>
    </xf>
    <xf numFmtId="0" fontId="0" fillId="4" borderId="63" xfId="0" applyFill="1" applyBorder="1">
      <alignment vertical="center"/>
    </xf>
    <xf numFmtId="0" fontId="13" fillId="9" borderId="67" xfId="0" applyFont="1" applyFill="1" applyBorder="1" applyAlignment="1">
      <alignment horizontal="center" vertical="center" wrapText="1"/>
    </xf>
    <xf numFmtId="0" fontId="13" fillId="11" borderId="68" xfId="0" applyFont="1" applyFill="1" applyBorder="1" applyAlignment="1">
      <alignment horizontal="center" vertical="center" wrapText="1"/>
    </xf>
    <xf numFmtId="0" fontId="13" fillId="11" borderId="70" xfId="0" applyFont="1" applyFill="1" applyBorder="1" applyAlignment="1">
      <alignment horizontal="center" vertical="center" wrapText="1"/>
    </xf>
    <xf numFmtId="0" fontId="14" fillId="4" borderId="73" xfId="0" applyFont="1" applyFill="1" applyBorder="1" applyAlignment="1">
      <alignment vertical="center" wrapText="1"/>
    </xf>
    <xf numFmtId="0" fontId="14" fillId="4" borderId="74" xfId="0" applyFont="1" applyFill="1" applyBorder="1" applyAlignment="1">
      <alignment vertical="center" wrapText="1"/>
    </xf>
    <xf numFmtId="0" fontId="14" fillId="4" borderId="75" xfId="0" applyFont="1" applyFill="1" applyBorder="1" applyAlignment="1">
      <alignment vertical="center" wrapText="1"/>
    </xf>
    <xf numFmtId="0" fontId="14" fillId="4" borderId="76" xfId="0" applyFont="1" applyFill="1" applyBorder="1" applyAlignment="1">
      <alignment vertical="center" wrapText="1"/>
    </xf>
    <xf numFmtId="0" fontId="13" fillId="11" borderId="7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distributed" vertical="distributed" wrapText="1"/>
    </xf>
    <xf numFmtId="0" fontId="9" fillId="0" borderId="0" xfId="0" applyFont="1" applyAlignment="1">
      <alignment vertical="center"/>
    </xf>
    <xf numFmtId="0" fontId="19" fillId="0" borderId="0" xfId="0" applyFont="1">
      <alignment vertical="center"/>
    </xf>
    <xf numFmtId="0" fontId="8" fillId="13" borderId="0" xfId="0" applyFont="1" applyFill="1">
      <alignment vertical="center"/>
    </xf>
    <xf numFmtId="0" fontId="7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 wrapText="1"/>
    </xf>
    <xf numFmtId="179" fontId="6" fillId="0" borderId="1" xfId="0" applyNumberFormat="1" applyFont="1" applyBorder="1">
      <alignment vertical="center"/>
    </xf>
    <xf numFmtId="0" fontId="6" fillId="0" borderId="5" xfId="0" applyFont="1" applyBorder="1">
      <alignment vertical="center"/>
    </xf>
    <xf numFmtId="0" fontId="0" fillId="0" borderId="0" xfId="0">
      <alignment vertical="center"/>
    </xf>
    <xf numFmtId="0" fontId="5" fillId="0" borderId="0" xfId="0" applyFont="1" applyAlignment="1">
      <alignment vertical="top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3" fillId="12" borderId="78" xfId="0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0" fontId="3" fillId="0" borderId="1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84" fontId="3" fillId="0" borderId="2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top"/>
    </xf>
    <xf numFmtId="0" fontId="3" fillId="0" borderId="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178" fontId="3" fillId="0" borderId="3" xfId="0" applyNumberFormat="1" applyFont="1" applyBorder="1" applyAlignment="1">
      <alignment vertical="center"/>
    </xf>
    <xf numFmtId="178" fontId="3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>
      <alignment vertical="center"/>
    </xf>
    <xf numFmtId="0" fontId="0" fillId="0" borderId="107" xfId="0" applyBorder="1">
      <alignment vertical="center"/>
    </xf>
    <xf numFmtId="0" fontId="0" fillId="0" borderId="108" xfId="0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distributed" vertical="center"/>
    </xf>
    <xf numFmtId="0" fontId="26" fillId="0" borderId="0" xfId="0" applyFont="1">
      <alignment vertical="center"/>
    </xf>
    <xf numFmtId="0" fontId="13" fillId="15" borderId="0" xfId="0" applyFont="1" applyFill="1" applyAlignment="1">
      <alignment horizontal="center" vertical="center" wrapText="1"/>
    </xf>
    <xf numFmtId="0" fontId="27" fillId="15" borderId="0" xfId="0" applyFont="1" applyFill="1" applyAlignment="1">
      <alignment horizontal="center" vertical="center" wrapText="1"/>
    </xf>
    <xf numFmtId="0" fontId="28" fillId="15" borderId="0" xfId="0" applyFont="1" applyFill="1" applyAlignment="1">
      <alignment horizontal="left" vertical="center" wrapText="1"/>
    </xf>
    <xf numFmtId="0" fontId="17" fillId="0" borderId="0" xfId="0" applyFont="1">
      <alignment vertical="center"/>
    </xf>
    <xf numFmtId="0" fontId="17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2" fillId="14" borderId="89" xfId="0" applyNumberFormat="1" applyFont="1" applyFill="1" applyBorder="1">
      <alignment vertical="center"/>
    </xf>
    <xf numFmtId="0" fontId="22" fillId="14" borderId="94" xfId="0" applyNumberFormat="1" applyFont="1" applyFill="1" applyBorder="1">
      <alignment vertical="center"/>
    </xf>
    <xf numFmtId="0" fontId="22" fillId="14" borderId="110" xfId="0" applyNumberFormat="1" applyFont="1" applyFill="1" applyBorder="1">
      <alignment vertical="center"/>
    </xf>
    <xf numFmtId="0" fontId="22" fillId="14" borderId="96" xfId="0" applyNumberFormat="1" applyFont="1" applyFill="1" applyBorder="1">
      <alignment vertical="center"/>
    </xf>
    <xf numFmtId="0" fontId="7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>
      <alignment vertical="center"/>
    </xf>
    <xf numFmtId="49" fontId="3" fillId="0" borderId="114" xfId="0" applyNumberFormat="1" applyFont="1" applyBorder="1" applyAlignment="1">
      <alignment horizontal="distributed" vertical="center"/>
    </xf>
    <xf numFmtId="49" fontId="3" fillId="0" borderId="115" xfId="0" applyNumberFormat="1" applyFont="1" applyBorder="1" applyAlignment="1">
      <alignment horizontal="distributed" vertical="center"/>
    </xf>
    <xf numFmtId="49" fontId="3" fillId="0" borderId="115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Border="1" applyAlignment="1">
      <alignment vertical="top"/>
    </xf>
    <xf numFmtId="0" fontId="2" fillId="0" borderId="0" xfId="0" applyFont="1" applyAlignment="1">
      <alignment vertical="top" wrapText="1"/>
    </xf>
    <xf numFmtId="49" fontId="3" fillId="0" borderId="0" xfId="0" applyNumberFormat="1" applyFont="1" applyBorder="1" applyAlignment="1">
      <alignment horizontal="center" vertical="center"/>
    </xf>
    <xf numFmtId="49" fontId="3" fillId="0" borderId="127" xfId="0" applyNumberFormat="1" applyFont="1" applyBorder="1" applyAlignment="1">
      <alignment vertical="center"/>
    </xf>
    <xf numFmtId="0" fontId="33" fillId="0" borderId="0" xfId="0" applyFont="1" applyAlignment="1"/>
    <xf numFmtId="0" fontId="14" fillId="4" borderId="38" xfId="0" applyFont="1" applyFill="1" applyBorder="1" applyAlignment="1">
      <alignment vertical="center" wrapText="1"/>
    </xf>
    <xf numFmtId="0" fontId="14" fillId="4" borderId="69" xfId="0" applyFont="1" applyFill="1" applyBorder="1" applyAlignment="1">
      <alignment vertical="center" wrapText="1"/>
    </xf>
    <xf numFmtId="0" fontId="0" fillId="4" borderId="32" xfId="0" applyFill="1" applyBorder="1" applyAlignment="1">
      <alignment vertical="center" wrapText="1"/>
    </xf>
    <xf numFmtId="0" fontId="0" fillId="4" borderId="64" xfId="0" applyFill="1" applyBorder="1" applyAlignment="1">
      <alignment vertical="center" wrapText="1"/>
    </xf>
    <xf numFmtId="0" fontId="14" fillId="4" borderId="29" xfId="0" applyFont="1" applyFill="1" applyBorder="1" applyAlignment="1">
      <alignment vertical="center" wrapText="1"/>
    </xf>
    <xf numFmtId="0" fontId="14" fillId="4" borderId="54" xfId="0" applyFont="1" applyFill="1" applyBorder="1" applyAlignment="1">
      <alignment vertical="center" wrapText="1"/>
    </xf>
    <xf numFmtId="0" fontId="14" fillId="4" borderId="30" xfId="0" applyFont="1" applyFill="1" applyBorder="1" applyAlignment="1">
      <alignment vertical="center" wrapText="1"/>
    </xf>
    <xf numFmtId="0" fontId="14" fillId="4" borderId="65" xfId="0" applyFont="1" applyFill="1" applyBorder="1" applyAlignment="1">
      <alignment vertical="center" wrapText="1"/>
    </xf>
    <xf numFmtId="0" fontId="0" fillId="0" borderId="0" xfId="0">
      <alignment vertical="center"/>
    </xf>
    <xf numFmtId="0" fontId="14" fillId="4" borderId="22" xfId="0" applyFont="1" applyFill="1" applyBorder="1" applyAlignment="1">
      <alignment vertical="center" wrapText="1"/>
    </xf>
    <xf numFmtId="0" fontId="14" fillId="4" borderId="52" xfId="0" applyFont="1" applyFill="1" applyBorder="1" applyAlignment="1">
      <alignment vertical="center" wrapText="1"/>
    </xf>
    <xf numFmtId="0" fontId="14" fillId="4" borderId="23" xfId="0" applyFont="1" applyFill="1" applyBorder="1" applyAlignment="1">
      <alignment vertical="center" wrapText="1"/>
    </xf>
    <xf numFmtId="0" fontId="14" fillId="4" borderId="53" xfId="0" applyFont="1" applyFill="1" applyBorder="1" applyAlignment="1">
      <alignment vertical="center" wrapText="1"/>
    </xf>
    <xf numFmtId="0" fontId="14" fillId="4" borderId="21" xfId="0" applyFont="1" applyFill="1" applyBorder="1" applyAlignment="1">
      <alignment vertical="center" wrapText="1"/>
    </xf>
    <xf numFmtId="0" fontId="14" fillId="4" borderId="50" xfId="0" applyFont="1" applyFill="1" applyBorder="1" applyAlignment="1">
      <alignment vertical="center" wrapText="1"/>
    </xf>
    <xf numFmtId="0" fontId="14" fillId="4" borderId="17" xfId="0" applyFont="1" applyFill="1" applyBorder="1" applyAlignment="1">
      <alignment vertical="center" wrapText="1"/>
    </xf>
    <xf numFmtId="0" fontId="14" fillId="4" borderId="46" xfId="0" applyFont="1" applyFill="1" applyBorder="1" applyAlignment="1">
      <alignment vertical="center" wrapText="1"/>
    </xf>
    <xf numFmtId="0" fontId="14" fillId="4" borderId="82" xfId="0" applyFont="1" applyFill="1" applyBorder="1" applyAlignment="1">
      <alignment vertical="center" wrapText="1"/>
    </xf>
    <xf numFmtId="0" fontId="14" fillId="4" borderId="83" xfId="0" applyFont="1" applyFill="1" applyBorder="1" applyAlignment="1">
      <alignment vertical="center" wrapText="1"/>
    </xf>
    <xf numFmtId="0" fontId="14" fillId="4" borderId="32" xfId="0" applyFont="1" applyFill="1" applyBorder="1" applyAlignment="1">
      <alignment vertical="top" wrapText="1"/>
    </xf>
    <xf numFmtId="0" fontId="14" fillId="4" borderId="64" xfId="0" applyFont="1" applyFill="1" applyBorder="1" applyAlignment="1">
      <alignment vertical="top" wrapText="1"/>
    </xf>
    <xf numFmtId="0" fontId="14" fillId="4" borderId="30" xfId="0" applyFont="1" applyFill="1" applyBorder="1" applyAlignment="1">
      <alignment vertical="top" wrapText="1"/>
    </xf>
    <xf numFmtId="0" fontId="14" fillId="4" borderId="65" xfId="0" applyFont="1" applyFill="1" applyBorder="1" applyAlignment="1">
      <alignment vertical="top" wrapText="1"/>
    </xf>
    <xf numFmtId="0" fontId="16" fillId="4" borderId="32" xfId="0" applyFont="1" applyFill="1" applyBorder="1" applyAlignment="1">
      <alignment vertical="top" wrapText="1"/>
    </xf>
    <xf numFmtId="0" fontId="16" fillId="4" borderId="64" xfId="0" applyFont="1" applyFill="1" applyBorder="1" applyAlignment="1">
      <alignment vertical="top" wrapText="1"/>
    </xf>
    <xf numFmtId="0" fontId="18" fillId="4" borderId="30" xfId="1" applyFill="1" applyBorder="1" applyAlignment="1">
      <alignment vertical="top" wrapText="1"/>
    </xf>
    <xf numFmtId="0" fontId="18" fillId="4" borderId="65" xfId="1" applyFill="1" applyBorder="1" applyAlignment="1">
      <alignment vertical="top" wrapText="1"/>
    </xf>
    <xf numFmtId="0" fontId="15" fillId="4" borderId="22" xfId="0" applyFont="1" applyFill="1" applyBorder="1" applyAlignment="1">
      <alignment vertical="center" wrapText="1"/>
    </xf>
    <xf numFmtId="0" fontId="15" fillId="4" borderId="52" xfId="0" applyFont="1" applyFill="1" applyBorder="1" applyAlignment="1">
      <alignment vertical="center" wrapText="1"/>
    </xf>
    <xf numFmtId="0" fontId="0" fillId="4" borderId="109" xfId="0" applyFill="1" applyBorder="1" applyAlignment="1">
      <alignment vertical="center" wrapText="1"/>
    </xf>
    <xf numFmtId="0" fontId="15" fillId="4" borderId="101" xfId="0" applyFont="1" applyFill="1" applyBorder="1" applyAlignment="1">
      <alignment vertical="center" wrapText="1"/>
    </xf>
    <xf numFmtId="0" fontId="15" fillId="4" borderId="54" xfId="0" applyFont="1" applyFill="1" applyBorder="1" applyAlignment="1">
      <alignment vertical="center" wrapText="1"/>
    </xf>
    <xf numFmtId="0" fontId="15" fillId="4" borderId="109" xfId="0" applyFont="1" applyFill="1" applyBorder="1" applyAlignment="1">
      <alignment vertical="center" wrapText="1"/>
    </xf>
    <xf numFmtId="0" fontId="15" fillId="4" borderId="64" xfId="0" applyFont="1" applyFill="1" applyBorder="1" applyAlignment="1">
      <alignment vertical="center" wrapText="1"/>
    </xf>
    <xf numFmtId="0" fontId="15" fillId="4" borderId="23" xfId="0" applyFont="1" applyFill="1" applyBorder="1" applyAlignment="1">
      <alignment vertical="center" wrapText="1"/>
    </xf>
    <xf numFmtId="0" fontId="15" fillId="4" borderId="53" xfId="0" applyFont="1" applyFill="1" applyBorder="1" applyAlignment="1">
      <alignment vertical="center" wrapText="1"/>
    </xf>
    <xf numFmtId="0" fontId="14" fillId="4" borderId="111" xfId="0" applyFont="1" applyFill="1" applyBorder="1" applyAlignment="1">
      <alignment vertical="center" wrapText="1"/>
    </xf>
    <xf numFmtId="0" fontId="14" fillId="4" borderId="112" xfId="0" applyFont="1" applyFill="1" applyBorder="1" applyAlignment="1">
      <alignment vertical="center" wrapText="1"/>
    </xf>
    <xf numFmtId="0" fontId="14" fillId="4" borderId="25" xfId="0" applyFont="1" applyFill="1" applyBorder="1" applyAlignment="1">
      <alignment vertical="center" wrapText="1"/>
    </xf>
    <xf numFmtId="0" fontId="14" fillId="4" borderId="57" xfId="0" applyFont="1" applyFill="1" applyBorder="1" applyAlignment="1">
      <alignment vertical="center" wrapText="1"/>
    </xf>
    <xf numFmtId="0" fontId="14" fillId="4" borderId="103" xfId="0" applyFont="1" applyFill="1" applyBorder="1" applyAlignment="1">
      <alignment vertical="center" wrapText="1"/>
    </xf>
    <xf numFmtId="0" fontId="14" fillId="4" borderId="105" xfId="0" applyFont="1" applyFill="1" applyBorder="1" applyAlignment="1">
      <alignment vertical="center" wrapText="1"/>
    </xf>
    <xf numFmtId="0" fontId="14" fillId="4" borderId="33" xfId="0" applyFont="1" applyFill="1" applyBorder="1" applyAlignment="1">
      <alignment vertical="center" wrapText="1"/>
    </xf>
    <xf numFmtId="0" fontId="14" fillId="4" borderId="66" xfId="0" applyFont="1" applyFill="1" applyBorder="1" applyAlignment="1">
      <alignment vertical="center" wrapText="1"/>
    </xf>
    <xf numFmtId="0" fontId="14" fillId="4" borderId="87" xfId="0" applyFont="1" applyFill="1" applyBorder="1" applyAlignment="1">
      <alignment vertical="center" wrapText="1"/>
    </xf>
    <xf numFmtId="0" fontId="14" fillId="4" borderId="88" xfId="0" applyFont="1" applyFill="1" applyBorder="1" applyAlignment="1">
      <alignment vertical="center" wrapText="1"/>
    </xf>
    <xf numFmtId="0" fontId="14" fillId="4" borderId="85" xfId="0" applyFont="1" applyFill="1" applyBorder="1" applyAlignment="1">
      <alignment vertical="center" wrapText="1"/>
    </xf>
    <xf numFmtId="0" fontId="14" fillId="4" borderId="86" xfId="0" applyFont="1" applyFill="1" applyBorder="1" applyAlignment="1">
      <alignment vertical="center" wrapText="1"/>
    </xf>
    <xf numFmtId="0" fontId="17" fillId="4" borderId="39" xfId="0" applyFont="1" applyFill="1" applyBorder="1" applyAlignment="1">
      <alignment vertical="center" wrapText="1"/>
    </xf>
    <xf numFmtId="0" fontId="17" fillId="4" borderId="71" xfId="0" applyFont="1" applyFill="1" applyBorder="1" applyAlignment="1">
      <alignment vertical="center" wrapText="1"/>
    </xf>
    <xf numFmtId="0" fontId="17" fillId="4" borderId="40" xfId="0" applyFont="1" applyFill="1" applyBorder="1" applyAlignment="1">
      <alignment vertical="center" wrapText="1"/>
    </xf>
    <xf numFmtId="0" fontId="17" fillId="4" borderId="54" xfId="0" applyFont="1" applyFill="1" applyBorder="1" applyAlignment="1">
      <alignment vertical="center" wrapText="1"/>
    </xf>
    <xf numFmtId="0" fontId="14" fillId="4" borderId="41" xfId="0" applyFont="1" applyFill="1" applyBorder="1" applyAlignment="1">
      <alignment vertical="center" wrapText="1"/>
    </xf>
    <xf numFmtId="0" fontId="14" fillId="4" borderId="72" xfId="0" applyFont="1" applyFill="1" applyBorder="1" applyAlignment="1">
      <alignment vertical="center" wrapText="1"/>
    </xf>
    <xf numFmtId="0" fontId="0" fillId="4" borderId="39" xfId="0" applyFill="1" applyBorder="1" applyAlignment="1">
      <alignment vertical="center" wrapText="1"/>
    </xf>
    <xf numFmtId="0" fontId="0" fillId="4" borderId="71" xfId="0" applyFill="1" applyBorder="1" applyAlignment="1">
      <alignment vertical="center" wrapText="1"/>
    </xf>
    <xf numFmtId="0" fontId="0" fillId="4" borderId="40" xfId="0" applyFill="1" applyBorder="1" applyAlignment="1">
      <alignment vertical="center" wrapText="1"/>
    </xf>
    <xf numFmtId="0" fontId="0" fillId="4" borderId="54" xfId="0" applyFill="1" applyBorder="1" applyAlignment="1">
      <alignment vertical="center" wrapText="1"/>
    </xf>
    <xf numFmtId="0" fontId="0" fillId="4" borderId="41" xfId="0" applyFill="1" applyBorder="1" applyAlignment="1">
      <alignment vertical="center" wrapText="1"/>
    </xf>
    <xf numFmtId="0" fontId="0" fillId="4" borderId="72" xfId="0" applyFill="1" applyBorder="1" applyAlignment="1">
      <alignment vertical="center" wrapText="1"/>
    </xf>
    <xf numFmtId="0" fontId="14" fillId="4" borderId="79" xfId="0" applyFont="1" applyFill="1" applyBorder="1" applyAlignment="1">
      <alignment vertical="center" wrapText="1"/>
    </xf>
    <xf numFmtId="0" fontId="14" fillId="4" borderId="80" xfId="0" applyFont="1" applyFill="1" applyBorder="1" applyAlignment="1">
      <alignment vertical="center" wrapText="1"/>
    </xf>
    <xf numFmtId="0" fontId="11" fillId="4" borderId="39" xfId="0" applyFont="1" applyFill="1" applyBorder="1" applyAlignment="1">
      <alignment vertical="center" wrapText="1"/>
    </xf>
    <xf numFmtId="0" fontId="11" fillId="4" borderId="71" xfId="0" applyFont="1" applyFill="1" applyBorder="1" applyAlignment="1">
      <alignment vertical="center" wrapText="1"/>
    </xf>
    <xf numFmtId="0" fontId="11" fillId="4" borderId="40" xfId="0" applyFont="1" applyFill="1" applyBorder="1" applyAlignment="1">
      <alignment vertical="center" wrapText="1"/>
    </xf>
    <xf numFmtId="0" fontId="11" fillId="4" borderId="54" xfId="0" applyFont="1" applyFill="1" applyBorder="1" applyAlignment="1">
      <alignment vertical="center" wrapText="1"/>
    </xf>
    <xf numFmtId="0" fontId="11" fillId="4" borderId="41" xfId="0" applyFont="1" applyFill="1" applyBorder="1" applyAlignment="1">
      <alignment vertical="center" wrapText="1"/>
    </xf>
    <xf numFmtId="0" fontId="11" fillId="4" borderId="72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81" xfId="0" applyFont="1" applyBorder="1" applyAlignment="1">
      <alignment vertical="center"/>
    </xf>
    <xf numFmtId="0" fontId="0" fillId="0" borderId="81" xfId="0" applyBorder="1" applyAlignment="1">
      <alignment vertical="center"/>
    </xf>
    <xf numFmtId="0" fontId="13" fillId="6" borderId="19" xfId="0" applyFont="1" applyFill="1" applyBorder="1" applyAlignment="1">
      <alignment vertical="center" wrapText="1"/>
    </xf>
    <xf numFmtId="0" fontId="13" fillId="6" borderId="20" xfId="0" applyFont="1" applyFill="1" applyBorder="1" applyAlignment="1">
      <alignment vertical="center" wrapText="1"/>
    </xf>
    <xf numFmtId="0" fontId="13" fillId="6" borderId="100" xfId="0" applyFont="1" applyFill="1" applyBorder="1" applyAlignment="1">
      <alignment vertical="center" wrapText="1"/>
    </xf>
    <xf numFmtId="0" fontId="13" fillId="10" borderId="84" xfId="0" applyFont="1" applyFill="1" applyBorder="1" applyAlignment="1">
      <alignment vertical="center" wrapText="1"/>
    </xf>
    <xf numFmtId="0" fontId="13" fillId="10" borderId="27" xfId="0" applyFont="1" applyFill="1" applyBorder="1" applyAlignment="1">
      <alignment vertical="center" wrapText="1"/>
    </xf>
    <xf numFmtId="0" fontId="13" fillId="10" borderId="28" xfId="0" applyFont="1" applyFill="1" applyBorder="1" applyAlignment="1">
      <alignment vertical="center" wrapText="1"/>
    </xf>
    <xf numFmtId="0" fontId="13" fillId="10" borderId="102" xfId="0" applyFont="1" applyFill="1" applyBorder="1" applyAlignment="1">
      <alignment vertical="center" wrapText="1"/>
    </xf>
    <xf numFmtId="0" fontId="13" fillId="12" borderId="35" xfId="0" applyFont="1" applyFill="1" applyBorder="1" applyAlignment="1">
      <alignment vertical="center" wrapText="1"/>
    </xf>
    <xf numFmtId="0" fontId="13" fillId="12" borderId="36" xfId="0" applyFont="1" applyFill="1" applyBorder="1" applyAlignment="1">
      <alignment vertical="center" wrapText="1"/>
    </xf>
    <xf numFmtId="0" fontId="13" fillId="12" borderId="37" xfId="0" applyFont="1" applyFill="1" applyBorder="1" applyAlignment="1">
      <alignment vertical="center" wrapText="1"/>
    </xf>
    <xf numFmtId="0" fontId="0" fillId="4" borderId="104" xfId="0" applyFill="1" applyBorder="1" applyAlignment="1">
      <alignment vertical="center"/>
    </xf>
    <xf numFmtId="0" fontId="0" fillId="4" borderId="106" xfId="0" applyFill="1" applyBorder="1" applyAlignment="1">
      <alignment vertical="center"/>
    </xf>
    <xf numFmtId="0" fontId="0" fillId="4" borderId="41" xfId="0" applyFill="1" applyBorder="1" applyAlignment="1">
      <alignment vertical="center"/>
    </xf>
    <xf numFmtId="0" fontId="0" fillId="4" borderId="72" xfId="0" applyFill="1" applyBorder="1" applyAlignment="1">
      <alignment vertical="center"/>
    </xf>
    <xf numFmtId="0" fontId="15" fillId="4" borderId="35" xfId="0" applyFont="1" applyFill="1" applyBorder="1" applyAlignment="1">
      <alignment vertical="center" wrapText="1"/>
    </xf>
    <xf numFmtId="0" fontId="15" fillId="4" borderId="36" xfId="0" applyFont="1" applyFill="1" applyBorder="1" applyAlignment="1">
      <alignment vertical="center" wrapText="1"/>
    </xf>
    <xf numFmtId="0" fontId="15" fillId="4" borderId="37" xfId="0" applyFont="1" applyFill="1" applyBorder="1" applyAlignment="1">
      <alignment vertical="center" wrapText="1"/>
    </xf>
    <xf numFmtId="0" fontId="7" fillId="0" borderId="1" xfId="0" applyFont="1" applyBorder="1">
      <alignment vertical="center"/>
    </xf>
    <xf numFmtId="177" fontId="7" fillId="0" borderId="1" xfId="0" applyNumberFormat="1" applyFont="1" applyBorder="1" applyAlignment="1">
      <alignment vertical="center"/>
    </xf>
    <xf numFmtId="0" fontId="7" fillId="0" borderId="7" xfId="0" applyFont="1" applyBorder="1">
      <alignment vertical="center"/>
    </xf>
    <xf numFmtId="188" fontId="7" fillId="0" borderId="1" xfId="3" applyNumberFormat="1" applyFont="1" applyBorder="1">
      <alignment vertical="center"/>
    </xf>
    <xf numFmtId="49" fontId="7" fillId="0" borderId="0" xfId="0" applyNumberFormat="1" applyFont="1">
      <alignment vertical="center"/>
    </xf>
    <xf numFmtId="10" fontId="7" fillId="0" borderId="1" xfId="2" applyNumberFormat="1" applyFont="1" applyBorder="1" applyAlignment="1">
      <alignment vertical="center"/>
    </xf>
    <xf numFmtId="10" fontId="7" fillId="0" borderId="1" xfId="2" applyNumberFormat="1" applyFont="1" applyBorder="1">
      <alignment vertical="center"/>
    </xf>
    <xf numFmtId="0" fontId="7" fillId="16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18" borderId="1" xfId="0" applyFont="1" applyFill="1" applyBorder="1" applyAlignment="1">
      <alignment vertical="center" wrapText="1"/>
    </xf>
    <xf numFmtId="188" fontId="7" fillId="0" borderId="0" xfId="0" applyNumberFormat="1" applyFont="1">
      <alignment vertical="center"/>
    </xf>
    <xf numFmtId="0" fontId="7" fillId="0" borderId="0" xfId="3" applyNumberFormat="1" applyFont="1">
      <alignment vertical="center"/>
    </xf>
    <xf numFmtId="0" fontId="7" fillId="0" borderId="0" xfId="0" applyNumberFormat="1" applyFont="1">
      <alignment vertical="center"/>
    </xf>
    <xf numFmtId="0" fontId="7" fillId="20" borderId="1" xfId="0" applyFont="1" applyFill="1" applyBorder="1" applyAlignment="1">
      <alignment vertical="center" wrapText="1"/>
    </xf>
    <xf numFmtId="0" fontId="7" fillId="21" borderId="1" xfId="0" applyFont="1" applyFill="1" applyBorder="1" applyAlignment="1">
      <alignment vertical="center" wrapText="1"/>
    </xf>
    <xf numFmtId="0" fontId="7" fillId="22" borderId="1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11" fillId="0" borderId="0" xfId="0" applyFont="1" applyAlignment="1">
      <alignment vertical="top" wrapText="1"/>
    </xf>
    <xf numFmtId="0" fontId="32" fillId="0" borderId="0" xfId="0" applyFont="1" applyAlignment="1">
      <alignment horizontal="right" vertical="center"/>
    </xf>
    <xf numFmtId="0" fontId="36" fillId="0" borderId="0" xfId="0" applyFont="1">
      <alignment vertical="center"/>
    </xf>
    <xf numFmtId="0" fontId="35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top"/>
    </xf>
    <xf numFmtId="179" fontId="2" fillId="0" borderId="1" xfId="0" applyNumberFormat="1" applyFont="1" applyBorder="1">
      <alignment vertical="center"/>
    </xf>
    <xf numFmtId="179" fontId="2" fillId="0" borderId="1" xfId="0" applyNumberFormat="1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37" fillId="19" borderId="1" xfId="0" applyFont="1" applyFill="1" applyBorder="1">
      <alignment vertical="center"/>
    </xf>
    <xf numFmtId="188" fontId="7" fillId="18" borderId="1" xfId="3" applyNumberFormat="1" applyFont="1" applyFill="1" applyBorder="1">
      <alignment vertical="center"/>
    </xf>
    <xf numFmtId="0" fontId="37" fillId="0" borderId="1" xfId="0" applyFont="1" applyFill="1" applyBorder="1">
      <alignment vertical="center"/>
    </xf>
    <xf numFmtId="0" fontId="37" fillId="23" borderId="1" xfId="0" applyFont="1" applyFill="1" applyBorder="1" applyAlignment="1">
      <alignment horizontal="center" vertical="center"/>
    </xf>
    <xf numFmtId="188" fontId="22" fillId="14" borderId="90" xfId="3" applyNumberFormat="1" applyFont="1" applyFill="1" applyBorder="1" applyAlignment="1">
      <alignment horizontal="left" vertical="center"/>
    </xf>
    <xf numFmtId="188" fontId="22" fillId="14" borderId="93" xfId="3" applyNumberFormat="1" applyFont="1" applyFill="1" applyBorder="1" applyAlignment="1">
      <alignment horizontal="left" vertical="center"/>
    </xf>
    <xf numFmtId="188" fontId="22" fillId="14" borderId="1" xfId="3" applyNumberFormat="1" applyFont="1" applyFill="1" applyBorder="1" applyAlignment="1">
      <alignment horizontal="left" vertical="center"/>
    </xf>
    <xf numFmtId="188" fontId="22" fillId="14" borderId="95" xfId="3" applyNumberFormat="1" applyFont="1" applyFill="1" applyBorder="1" applyAlignment="1">
      <alignment horizontal="left" vertical="center"/>
    </xf>
    <xf numFmtId="188" fontId="22" fillId="14" borderId="97" xfId="3" applyNumberFormat="1" applyFont="1" applyFill="1" applyBorder="1" applyAlignment="1">
      <alignment horizontal="left" vertical="center"/>
    </xf>
    <xf numFmtId="188" fontId="22" fillId="14" borderId="113" xfId="3" applyNumberFormat="1" applyFont="1" applyFill="1" applyBorder="1" applyAlignment="1">
      <alignment horizontal="left" vertical="center"/>
    </xf>
    <xf numFmtId="0" fontId="4" fillId="0" borderId="0" xfId="0" applyFont="1" applyFill="1">
      <alignment vertical="center"/>
    </xf>
    <xf numFmtId="10" fontId="7" fillId="0" borderId="1" xfId="0" applyNumberFormat="1" applyFont="1" applyBorder="1">
      <alignment vertical="center"/>
    </xf>
    <xf numFmtId="0" fontId="3" fillId="0" borderId="1" xfId="0" applyFont="1" applyBorder="1" applyAlignment="1">
      <alignment horizontal="distributed" vertical="distributed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5" fillId="0" borderId="0" xfId="0" applyFont="1" applyAlignment="1">
      <alignment horizontal="center" vertical="center"/>
    </xf>
    <xf numFmtId="188" fontId="7" fillId="0" borderId="0" xfId="3" applyNumberFormat="1" applyFont="1" applyAlignment="1">
      <alignment horizontal="left" vertical="center"/>
    </xf>
    <xf numFmtId="0" fontId="7" fillId="17" borderId="1" xfId="0" applyFont="1" applyFill="1" applyBorder="1" applyAlignment="1">
      <alignment horizontal="center" vertical="center" wrapText="1"/>
    </xf>
    <xf numFmtId="0" fontId="7" fillId="22" borderId="1" xfId="0" applyFont="1" applyFill="1" applyBorder="1" applyAlignment="1">
      <alignment horizontal="left" vertical="center" wrapText="1"/>
    </xf>
    <xf numFmtId="0" fontId="7" fillId="22" borderId="1" xfId="0" quotePrefix="1" applyFont="1" applyFill="1" applyBorder="1" applyAlignment="1">
      <alignment horizontal="left" vertical="center" wrapText="1"/>
    </xf>
    <xf numFmtId="0" fontId="7" fillId="22" borderId="1" xfId="0" applyFont="1" applyFill="1" applyBorder="1" applyAlignment="1">
      <alignment horizontal="left" vertical="center"/>
    </xf>
    <xf numFmtId="0" fontId="7" fillId="20" borderId="1" xfId="0" quotePrefix="1" applyFont="1" applyFill="1" applyBorder="1" applyAlignment="1">
      <alignment horizontal="left" vertical="center" wrapText="1"/>
    </xf>
    <xf numFmtId="0" fontId="7" fillId="20" borderId="1" xfId="0" applyFont="1" applyFill="1" applyBorder="1" applyAlignment="1">
      <alignment horizontal="left" vertical="center"/>
    </xf>
    <xf numFmtId="0" fontId="37" fillId="0" borderId="1" xfId="0" applyFont="1" applyFill="1" applyBorder="1" applyAlignment="1">
      <alignment horizontal="center" vertical="center"/>
    </xf>
    <xf numFmtId="176" fontId="37" fillId="19" borderId="1" xfId="0" applyNumberFormat="1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left" vertical="center" wrapText="1"/>
    </xf>
    <xf numFmtId="0" fontId="7" fillId="21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18" borderId="2" xfId="0" applyFont="1" applyFill="1" applyBorder="1" applyAlignment="1">
      <alignment horizontal="left" vertical="center" wrapText="1"/>
    </xf>
    <xf numFmtId="0" fontId="7" fillId="18" borderId="3" xfId="0" applyFont="1" applyFill="1" applyBorder="1" applyAlignment="1">
      <alignment horizontal="left" vertical="center" wrapText="1"/>
    </xf>
    <xf numFmtId="0" fontId="7" fillId="18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88" fontId="22" fillId="14" borderId="2" xfId="3" applyNumberFormat="1" applyFont="1" applyFill="1" applyBorder="1" applyAlignment="1">
      <alignment horizontal="left" vertical="center"/>
    </xf>
    <xf numFmtId="188" fontId="22" fillId="14" borderId="4" xfId="3" applyNumberFormat="1" applyFont="1" applyFill="1" applyBorder="1" applyAlignment="1">
      <alignment horizontal="left" vertical="center"/>
    </xf>
    <xf numFmtId="188" fontId="22" fillId="14" borderId="98" xfId="3" applyNumberFormat="1" applyFont="1" applyFill="1" applyBorder="1" applyAlignment="1">
      <alignment horizontal="left" vertical="center"/>
    </xf>
    <xf numFmtId="188" fontId="22" fillId="14" borderId="99" xfId="3" applyNumberFormat="1" applyFont="1" applyFill="1" applyBorder="1" applyAlignment="1">
      <alignment horizontal="left" vertical="center"/>
    </xf>
    <xf numFmtId="188" fontId="22" fillId="14" borderId="91" xfId="3" applyNumberFormat="1" applyFont="1" applyFill="1" applyBorder="1" applyAlignment="1">
      <alignment horizontal="left" vertical="center"/>
    </xf>
    <xf numFmtId="188" fontId="22" fillId="14" borderId="92" xfId="3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distributed" vertical="center"/>
    </xf>
    <xf numFmtId="0" fontId="7" fillId="0" borderId="0" xfId="0" applyFont="1" applyAlignment="1">
      <alignment horizontal="left" vertical="top" wrapText="1"/>
    </xf>
    <xf numFmtId="0" fontId="7" fillId="16" borderId="1" xfId="0" applyFont="1" applyFill="1" applyBorder="1" applyAlignment="1">
      <alignment horizontal="left" vertical="center" wrapText="1"/>
    </xf>
    <xf numFmtId="0" fontId="7" fillId="18" borderId="1" xfId="0" quotePrefix="1" applyFont="1" applyFill="1" applyBorder="1" applyAlignment="1">
      <alignment horizontal="left" vertical="center" wrapText="1"/>
    </xf>
    <xf numFmtId="0" fontId="7" fillId="18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31" fillId="0" borderId="1" xfId="0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187" fontId="4" fillId="0" borderId="0" xfId="0" applyNumberFormat="1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87" fontId="4" fillId="0" borderId="7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8" xfId="0" applyFont="1" applyBorder="1" applyAlignment="1">
      <alignment horizontal="center" vertical="center"/>
    </xf>
    <xf numFmtId="0" fontId="7" fillId="0" borderId="129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distributed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185" fontId="24" fillId="0" borderId="0" xfId="0" applyNumberFormat="1" applyFont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81" fontId="3" fillId="0" borderId="4" xfId="0" applyNumberFormat="1" applyFont="1" applyBorder="1" applyAlignment="1">
      <alignment horizontal="left" vertical="center"/>
    </xf>
    <xf numFmtId="181" fontId="3" fillId="0" borderId="1" xfId="0" applyNumberFormat="1" applyFont="1" applyBorder="1" applyAlignment="1">
      <alignment horizontal="left" vertical="center"/>
    </xf>
    <xf numFmtId="186" fontId="3" fillId="0" borderId="4" xfId="0" applyNumberFormat="1" applyFont="1" applyBorder="1" applyAlignment="1">
      <alignment horizontal="left" vertical="center"/>
    </xf>
    <xf numFmtId="186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17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18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distributed" wrapText="1"/>
    </xf>
    <xf numFmtId="0" fontId="5" fillId="0" borderId="0" xfId="0" applyFont="1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18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79" fontId="2" fillId="0" borderId="2" xfId="0" applyNumberFormat="1" applyFont="1" applyBorder="1" applyAlignment="1">
      <alignment horizontal="center" vertical="center" wrapText="1"/>
    </xf>
    <xf numFmtId="179" fontId="2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81" fontId="3" fillId="0" borderId="3" xfId="0" applyNumberFormat="1" applyFont="1" applyBorder="1" applyAlignment="1">
      <alignment horizontal="left" vertical="center"/>
    </xf>
    <xf numFmtId="186" fontId="3" fillId="0" borderId="10" xfId="0" applyNumberFormat="1" applyFont="1" applyBorder="1" applyAlignment="1">
      <alignment horizontal="left" vertical="center" wrapText="1"/>
    </xf>
    <xf numFmtId="186" fontId="3" fillId="0" borderId="1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left" vertical="center" wrapText="1"/>
    </xf>
    <xf numFmtId="179" fontId="2" fillId="0" borderId="2" xfId="0" applyNumberFormat="1" applyFont="1" applyBorder="1" applyAlignment="1">
      <alignment horizontal="center" vertical="center"/>
    </xf>
    <xf numFmtId="179" fontId="2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80" fontId="3" fillId="0" borderId="2" xfId="0" applyNumberFormat="1" applyFont="1" applyBorder="1" applyAlignment="1">
      <alignment horizontal="center" vertical="center"/>
    </xf>
    <xf numFmtId="180" fontId="3" fillId="0" borderId="4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83" fontId="3" fillId="0" borderId="2" xfId="0" applyNumberFormat="1" applyFont="1" applyBorder="1" applyAlignment="1">
      <alignment horizontal="center" vertical="center"/>
    </xf>
    <xf numFmtId="183" fontId="3" fillId="0" borderId="4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distributed" wrapText="1"/>
    </xf>
    <xf numFmtId="0" fontId="3" fillId="0" borderId="4" xfId="0" applyFont="1" applyBorder="1" applyAlignment="1">
      <alignment horizontal="distributed" vertical="distributed" wrapText="1"/>
    </xf>
    <xf numFmtId="182" fontId="3" fillId="0" borderId="0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179" fontId="6" fillId="0" borderId="2" xfId="0" applyNumberFormat="1" applyFont="1" applyBorder="1" applyAlignment="1">
      <alignment horizontal="center" vertical="center"/>
    </xf>
    <xf numFmtId="179" fontId="6" fillId="0" borderId="4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122" xfId="0" applyFont="1" applyBorder="1" applyAlignment="1">
      <alignment horizontal="right" vertical="top"/>
    </xf>
    <xf numFmtId="0" fontId="3" fillId="0" borderId="123" xfId="0" applyFont="1" applyBorder="1" applyAlignment="1">
      <alignment horizontal="right" vertical="top"/>
    </xf>
    <xf numFmtId="0" fontId="3" fillId="0" borderId="124" xfId="0" applyFont="1" applyBorder="1" applyAlignment="1">
      <alignment horizontal="right" vertical="top"/>
    </xf>
    <xf numFmtId="0" fontId="2" fillId="0" borderId="0" xfId="0" applyFont="1" applyBorder="1" applyAlignment="1">
      <alignment horizontal="left" vertical="top" wrapText="1"/>
    </xf>
    <xf numFmtId="0" fontId="3" fillId="0" borderId="116" xfId="0" applyFont="1" applyBorder="1" applyAlignment="1">
      <alignment horizontal="right" vertical="top"/>
    </xf>
    <xf numFmtId="0" fontId="3" fillId="0" borderId="117" xfId="0" applyFont="1" applyBorder="1" applyAlignment="1">
      <alignment horizontal="right" vertical="top"/>
    </xf>
    <xf numFmtId="0" fontId="3" fillId="0" borderId="118" xfId="0" applyFont="1" applyBorder="1" applyAlignment="1">
      <alignment horizontal="right" vertical="top"/>
    </xf>
    <xf numFmtId="0" fontId="3" fillId="0" borderId="119" xfId="0" applyFont="1" applyBorder="1" applyAlignment="1">
      <alignment horizontal="right" vertical="top"/>
    </xf>
    <xf numFmtId="0" fontId="3" fillId="0" borderId="120" xfId="0" applyFont="1" applyBorder="1" applyAlignment="1">
      <alignment horizontal="right" vertical="top"/>
    </xf>
    <xf numFmtId="0" fontId="3" fillId="0" borderId="121" xfId="0" applyFont="1" applyBorder="1" applyAlignment="1">
      <alignment horizontal="right" vertical="top"/>
    </xf>
    <xf numFmtId="0" fontId="33" fillId="0" borderId="2" xfId="0" applyFont="1" applyBorder="1" applyAlignment="1">
      <alignment horizontal="distributed" vertical="center"/>
    </xf>
    <xf numFmtId="0" fontId="33" fillId="0" borderId="4" xfId="0" applyFont="1" applyBorder="1" applyAlignment="1">
      <alignment horizontal="distributed" vertic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0" fontId="32" fillId="0" borderId="0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49" fontId="3" fillId="0" borderId="125" xfId="0" applyNumberFormat="1" applyFont="1" applyBorder="1" applyAlignment="1">
      <alignment horizontal="center" vertical="center"/>
    </xf>
    <xf numFmtId="49" fontId="3" fillId="0" borderId="126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top"/>
    </xf>
    <xf numFmtId="0" fontId="3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distributed" vertical="center"/>
    </xf>
    <xf numFmtId="0" fontId="33" fillId="0" borderId="130" xfId="0" applyFont="1" applyBorder="1" applyAlignment="1">
      <alignment horizontal="left" vertical="center" wrapText="1"/>
    </xf>
    <xf numFmtId="0" fontId="0" fillId="0" borderId="115" xfId="0" applyFont="1" applyBorder="1" applyAlignment="1">
      <alignment horizontal="left" vertical="center"/>
    </xf>
    <xf numFmtId="0" fontId="0" fillId="0" borderId="131" xfId="0" applyFont="1" applyBorder="1" applyAlignment="1">
      <alignment horizontal="left" vertical="center"/>
    </xf>
    <xf numFmtId="0" fontId="0" fillId="0" borderId="127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132" xfId="0" applyFont="1" applyBorder="1" applyAlignment="1">
      <alignment horizontal="left" vertical="center"/>
    </xf>
    <xf numFmtId="0" fontId="0" fillId="0" borderId="133" xfId="0" applyFont="1" applyBorder="1" applyAlignment="1">
      <alignment horizontal="left" vertical="center"/>
    </xf>
    <xf numFmtId="0" fontId="0" fillId="0" borderId="134" xfId="0" applyFont="1" applyBorder="1" applyAlignment="1">
      <alignment horizontal="left" vertical="center"/>
    </xf>
    <xf numFmtId="0" fontId="0" fillId="0" borderId="135" xfId="0" applyFont="1" applyBorder="1" applyAlignment="1">
      <alignment horizontal="left" vertical="center"/>
    </xf>
    <xf numFmtId="0" fontId="3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4" fillId="0" borderId="136" xfId="0" applyFont="1" applyBorder="1" applyAlignment="1">
      <alignment horizontal="center" vertical="center"/>
    </xf>
    <xf numFmtId="0" fontId="24" fillId="0" borderId="137" xfId="0" applyFont="1" applyBorder="1" applyAlignment="1">
      <alignment horizontal="center" vertical="center"/>
    </xf>
    <xf numFmtId="0" fontId="24" fillId="0" borderId="138" xfId="0" applyFont="1" applyBorder="1" applyAlignment="1">
      <alignment horizontal="center" vertical="center"/>
    </xf>
    <xf numFmtId="0" fontId="24" fillId="0" borderId="139" xfId="0" applyFont="1" applyBorder="1" applyAlignment="1">
      <alignment horizontal="center" vertical="center"/>
    </xf>
    <xf numFmtId="0" fontId="24" fillId="0" borderId="140" xfId="0" applyFont="1" applyBorder="1" applyAlignment="1">
      <alignment horizontal="center" vertical="center"/>
    </xf>
    <xf numFmtId="0" fontId="24" fillId="0" borderId="141" xfId="0" applyFont="1" applyBorder="1" applyAlignment="1">
      <alignment horizontal="center" vertical="center"/>
    </xf>
  </cellXfs>
  <cellStyles count="4">
    <cellStyle name="一般" xfId="0" builtinId="0"/>
    <cellStyle name="百分比" xfId="2" builtinId="5"/>
    <cellStyle name="貨幣" xfId="3" builtinId="4"/>
    <cellStyle name="超連結" xfId="1" builtinId="8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0.jpeg"/></Relationships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44.emf"/><Relationship Id="rId18" Type="http://schemas.openxmlformats.org/officeDocument/2006/relationships/image" Target="../media/image49.emf"/><Relationship Id="rId26" Type="http://schemas.openxmlformats.org/officeDocument/2006/relationships/image" Target="../media/image57.emf"/><Relationship Id="rId39" Type="http://schemas.openxmlformats.org/officeDocument/2006/relationships/image" Target="../media/image22.emf"/><Relationship Id="rId21" Type="http://schemas.openxmlformats.org/officeDocument/2006/relationships/image" Target="../media/image52.emf"/><Relationship Id="rId34" Type="http://schemas.openxmlformats.org/officeDocument/2006/relationships/image" Target="../media/image61.png"/><Relationship Id="rId42" Type="http://schemas.openxmlformats.org/officeDocument/2006/relationships/image" Target="../media/image19.emf"/><Relationship Id="rId47" Type="http://schemas.openxmlformats.org/officeDocument/2006/relationships/image" Target="../media/image14.emf"/><Relationship Id="rId50" Type="http://schemas.openxmlformats.org/officeDocument/2006/relationships/image" Target="../media/image11.emf"/><Relationship Id="rId55" Type="http://schemas.openxmlformats.org/officeDocument/2006/relationships/image" Target="../media/image6.emf"/><Relationship Id="rId7" Type="http://schemas.openxmlformats.org/officeDocument/2006/relationships/image" Target="../media/image38.emf"/><Relationship Id="rId12" Type="http://schemas.openxmlformats.org/officeDocument/2006/relationships/image" Target="../media/image43.emf"/><Relationship Id="rId17" Type="http://schemas.openxmlformats.org/officeDocument/2006/relationships/image" Target="../media/image48.emf"/><Relationship Id="rId25" Type="http://schemas.openxmlformats.org/officeDocument/2006/relationships/image" Target="../media/image56.emf"/><Relationship Id="rId33" Type="http://schemas.openxmlformats.org/officeDocument/2006/relationships/image" Target="../media/image28.emf"/><Relationship Id="rId38" Type="http://schemas.openxmlformats.org/officeDocument/2006/relationships/image" Target="../media/image23.emf"/><Relationship Id="rId46" Type="http://schemas.openxmlformats.org/officeDocument/2006/relationships/image" Target="../media/image15.emf"/><Relationship Id="rId59" Type="http://schemas.openxmlformats.org/officeDocument/2006/relationships/image" Target="../media/image2.emf"/><Relationship Id="rId2" Type="http://schemas.openxmlformats.org/officeDocument/2006/relationships/image" Target="../media/image33.emf"/><Relationship Id="rId16" Type="http://schemas.openxmlformats.org/officeDocument/2006/relationships/image" Target="../media/image47.emf"/><Relationship Id="rId20" Type="http://schemas.openxmlformats.org/officeDocument/2006/relationships/image" Target="../media/image51.emf"/><Relationship Id="rId29" Type="http://schemas.openxmlformats.org/officeDocument/2006/relationships/image" Target="../media/image59.emf"/><Relationship Id="rId41" Type="http://schemas.openxmlformats.org/officeDocument/2006/relationships/image" Target="../media/image20.emf"/><Relationship Id="rId54" Type="http://schemas.openxmlformats.org/officeDocument/2006/relationships/image" Target="../media/image7.emf"/><Relationship Id="rId1" Type="http://schemas.openxmlformats.org/officeDocument/2006/relationships/image" Target="../media/image32.emf"/><Relationship Id="rId6" Type="http://schemas.openxmlformats.org/officeDocument/2006/relationships/image" Target="../media/image37.emf"/><Relationship Id="rId11" Type="http://schemas.openxmlformats.org/officeDocument/2006/relationships/image" Target="../media/image42.emf"/><Relationship Id="rId24" Type="http://schemas.openxmlformats.org/officeDocument/2006/relationships/image" Target="../media/image55.emf"/><Relationship Id="rId32" Type="http://schemas.openxmlformats.org/officeDocument/2006/relationships/image" Target="../media/image29.emf"/><Relationship Id="rId37" Type="http://schemas.openxmlformats.org/officeDocument/2006/relationships/image" Target="../media/image24.emf"/><Relationship Id="rId40" Type="http://schemas.openxmlformats.org/officeDocument/2006/relationships/image" Target="../media/image21.emf"/><Relationship Id="rId45" Type="http://schemas.openxmlformats.org/officeDocument/2006/relationships/image" Target="../media/image16.emf"/><Relationship Id="rId53" Type="http://schemas.openxmlformats.org/officeDocument/2006/relationships/image" Target="../media/image8.emf"/><Relationship Id="rId58" Type="http://schemas.openxmlformats.org/officeDocument/2006/relationships/image" Target="../media/image3.emf"/><Relationship Id="rId5" Type="http://schemas.openxmlformats.org/officeDocument/2006/relationships/image" Target="../media/image36.emf"/><Relationship Id="rId15" Type="http://schemas.openxmlformats.org/officeDocument/2006/relationships/image" Target="../media/image46.emf"/><Relationship Id="rId23" Type="http://schemas.openxmlformats.org/officeDocument/2006/relationships/image" Target="../media/image54.emf"/><Relationship Id="rId28" Type="http://schemas.openxmlformats.org/officeDocument/2006/relationships/image" Target="../media/image26.emf"/><Relationship Id="rId36" Type="http://schemas.openxmlformats.org/officeDocument/2006/relationships/image" Target="../media/image25.emf"/><Relationship Id="rId49" Type="http://schemas.openxmlformats.org/officeDocument/2006/relationships/image" Target="../media/image12.emf"/><Relationship Id="rId57" Type="http://schemas.openxmlformats.org/officeDocument/2006/relationships/image" Target="../media/image4.emf"/><Relationship Id="rId10" Type="http://schemas.openxmlformats.org/officeDocument/2006/relationships/image" Target="../media/image41.emf"/><Relationship Id="rId19" Type="http://schemas.openxmlformats.org/officeDocument/2006/relationships/image" Target="../media/image50.emf"/><Relationship Id="rId31" Type="http://schemas.openxmlformats.org/officeDocument/2006/relationships/image" Target="../media/image30.emf"/><Relationship Id="rId44" Type="http://schemas.openxmlformats.org/officeDocument/2006/relationships/image" Target="../media/image17.emf"/><Relationship Id="rId52" Type="http://schemas.openxmlformats.org/officeDocument/2006/relationships/image" Target="../media/image9.emf"/><Relationship Id="rId60" Type="http://schemas.openxmlformats.org/officeDocument/2006/relationships/image" Target="../media/image1.emf"/><Relationship Id="rId4" Type="http://schemas.openxmlformats.org/officeDocument/2006/relationships/image" Target="../media/image35.emf"/><Relationship Id="rId9" Type="http://schemas.openxmlformats.org/officeDocument/2006/relationships/image" Target="../media/image40.emf"/><Relationship Id="rId14" Type="http://schemas.openxmlformats.org/officeDocument/2006/relationships/image" Target="../media/image45.emf"/><Relationship Id="rId22" Type="http://schemas.openxmlformats.org/officeDocument/2006/relationships/image" Target="../media/image53.emf"/><Relationship Id="rId27" Type="http://schemas.openxmlformats.org/officeDocument/2006/relationships/image" Target="../media/image58.emf"/><Relationship Id="rId30" Type="http://schemas.openxmlformats.org/officeDocument/2006/relationships/image" Target="../media/image31.emf"/><Relationship Id="rId35" Type="http://schemas.openxmlformats.org/officeDocument/2006/relationships/image" Target="../media/image27.emf"/><Relationship Id="rId43" Type="http://schemas.openxmlformats.org/officeDocument/2006/relationships/image" Target="../media/image18.emf"/><Relationship Id="rId48" Type="http://schemas.openxmlformats.org/officeDocument/2006/relationships/image" Target="../media/image13.emf"/><Relationship Id="rId56" Type="http://schemas.openxmlformats.org/officeDocument/2006/relationships/image" Target="../media/image5.emf"/><Relationship Id="rId8" Type="http://schemas.openxmlformats.org/officeDocument/2006/relationships/image" Target="../media/image39.emf"/><Relationship Id="rId51" Type="http://schemas.openxmlformats.org/officeDocument/2006/relationships/image" Target="../media/image10.emf"/><Relationship Id="rId3" Type="http://schemas.openxmlformats.org/officeDocument/2006/relationships/image" Target="../media/image3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114300</xdr:colOff>
      <xdr:row>0</xdr:row>
      <xdr:rowOff>114300</xdr:rowOff>
    </xdr:to>
    <xdr:pic>
      <xdr:nvPicPr>
        <xdr:cNvPr id="4" name="圖片 3" descr="系統使用費為機關文件費之10%，若不足20元以20元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40614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114300</xdr:colOff>
      <xdr:row>0</xdr:row>
      <xdr:rowOff>114300</xdr:rowOff>
    </xdr:to>
    <xdr:pic>
      <xdr:nvPicPr>
        <xdr:cNvPr id="5" name="圖片 4" descr="文件代收費為機關文件費之5%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410432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114300</xdr:colOff>
      <xdr:row>0</xdr:row>
      <xdr:rowOff>114300</xdr:rowOff>
    </xdr:to>
    <xdr:pic>
      <xdr:nvPicPr>
        <xdr:cNvPr id="8" name="圖片 7" descr="系統使用費為機關文件費之10%，若不足20元以20元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28994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114300</xdr:colOff>
      <xdr:row>0</xdr:row>
      <xdr:rowOff>114300</xdr:rowOff>
    </xdr:to>
    <xdr:pic>
      <xdr:nvPicPr>
        <xdr:cNvPr id="9" name="圖片 8" descr="文件代收費為機關文件費之5%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294132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114300</xdr:colOff>
      <xdr:row>0</xdr:row>
      <xdr:rowOff>114300</xdr:rowOff>
    </xdr:to>
    <xdr:pic>
      <xdr:nvPicPr>
        <xdr:cNvPr id="12" name="圖片 11" descr="系統使用費為機關文件費之10%，若不足20元以20元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42557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114300</xdr:colOff>
      <xdr:row>0</xdr:row>
      <xdr:rowOff>114300</xdr:rowOff>
    </xdr:to>
    <xdr:pic>
      <xdr:nvPicPr>
        <xdr:cNvPr id="13" name="圖片 12" descr="文件代收費為機關文件費之5%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429196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114300</xdr:colOff>
      <xdr:row>0</xdr:row>
      <xdr:rowOff>114300</xdr:rowOff>
    </xdr:to>
    <xdr:pic>
      <xdr:nvPicPr>
        <xdr:cNvPr id="16" name="圖片 15" descr="系統使用費為機關文件費之10%，若不足20元以20元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90429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114300</xdr:colOff>
      <xdr:row>0</xdr:row>
      <xdr:rowOff>114300</xdr:rowOff>
    </xdr:to>
    <xdr:pic>
      <xdr:nvPicPr>
        <xdr:cNvPr id="17" name="圖片 16" descr="文件代收費為機關文件費之5%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9471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24" name="圖片 23" descr="系統使用費為機關文件費之10%，若不足20元以20元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302323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25" name="圖片 24" descr="文件代收費為機關文件費之5%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306609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28" name="圖片 27" descr="系統使用費為機關文件費之10%，若不足20元以20元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328326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6173" name="Picture 29" descr="系統使用費為機關文件費之10%，若不足20元以20元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4411980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6174" name="Picture 30" descr="文件代收費為機關文件費之5%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4453890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6181" name="Picture 37" descr="系統使用費為機關文件費之10%，若不足20元以20元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4411980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6182" name="Picture 38" descr="文件代收費為機關文件費之5%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4453890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6189" name="Picture 45" descr="系統使用費為機關文件費之10%，若不足20元以20元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4267200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6190" name="Picture 46" descr="文件代收費為機關文件費之5%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4309110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6193" name="Picture 49" descr="系統使用費為機關文件費之10%，若不足20元以20元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4100322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6194" name="Picture 50" descr="文件代收費為機關文件費之5%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4121658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114300</xdr:colOff>
      <xdr:row>61</xdr:row>
      <xdr:rowOff>114300</xdr:rowOff>
    </xdr:to>
    <xdr:pic>
      <xdr:nvPicPr>
        <xdr:cNvPr id="6197" name="Picture 53" descr="系統使用費為機關文件費之10%，若不足20元以20元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4120134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114300</xdr:colOff>
      <xdr:row>62</xdr:row>
      <xdr:rowOff>114300</xdr:rowOff>
    </xdr:to>
    <xdr:pic>
      <xdr:nvPicPr>
        <xdr:cNvPr id="6198" name="Picture 54" descr="文件代收費為機關文件費之5%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4162044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114300</xdr:colOff>
      <xdr:row>56</xdr:row>
      <xdr:rowOff>114300</xdr:rowOff>
    </xdr:to>
    <xdr:pic>
      <xdr:nvPicPr>
        <xdr:cNvPr id="6205" name="Picture 61" descr="系統使用費為機關文件費之10%，若不足20元以20元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3473196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114300</xdr:colOff>
      <xdr:row>57</xdr:row>
      <xdr:rowOff>114300</xdr:rowOff>
    </xdr:to>
    <xdr:pic>
      <xdr:nvPicPr>
        <xdr:cNvPr id="6206" name="Picture 62" descr="文件代收費為機關文件費之5%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3515106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114300</xdr:colOff>
      <xdr:row>56</xdr:row>
      <xdr:rowOff>114300</xdr:rowOff>
    </xdr:to>
    <xdr:pic>
      <xdr:nvPicPr>
        <xdr:cNvPr id="6209" name="Picture 65" descr="系統使用費為機關文件費之10%，若不足20元以20元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3473196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114300</xdr:colOff>
      <xdr:row>57</xdr:row>
      <xdr:rowOff>114300</xdr:rowOff>
    </xdr:to>
    <xdr:pic>
      <xdr:nvPicPr>
        <xdr:cNvPr id="6210" name="Picture 66" descr="文件代收費為機關文件費之5%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35151060"/>
          <a:ext cx="114300" cy="11430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6145" name="Control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6146" name="Control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6149" name="Control 5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6150" name="Control 6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6153" name="Control 9" hidden="1">
              <a:extLst>
                <a:ext uri="{63B3BB69-23CF-44E3-9099-C40C66FF867C}">
                  <a14:compatExt spid="_x0000_s6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6154" name="Control 10" hidden="1">
              <a:extLst>
                <a:ext uri="{63B3BB69-23CF-44E3-9099-C40C66FF867C}">
                  <a14:compatExt spid="_x0000_s6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6157" name="Control 13" hidden="1">
              <a:extLst>
                <a:ext uri="{63B3BB69-23CF-44E3-9099-C40C66FF867C}">
                  <a14:compatExt spid="_x0000_s6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6158" name="Control 14" hidden="1">
              <a:extLst>
                <a:ext uri="{63B3BB69-23CF-44E3-9099-C40C66FF867C}">
                  <a14:compatExt spid="_x0000_s6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6161" name="Control 17" hidden="1">
              <a:extLst>
                <a:ext uri="{63B3BB69-23CF-44E3-9099-C40C66FF867C}">
                  <a14:compatExt spid="_x0000_s6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6162" name="Control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6165" name="Control 21" hidden="1">
              <a:extLst>
                <a:ext uri="{63B3BB69-23CF-44E3-9099-C40C66FF867C}">
                  <a14:compatExt spid="_x0000_s6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2</xdr:col>
          <xdr:colOff>238125</xdr:colOff>
          <xdr:row>0</xdr:row>
          <xdr:rowOff>228600</xdr:rowOff>
        </xdr:to>
        <xdr:sp macro="" textlink="">
          <xdr:nvSpPr>
            <xdr:cNvPr id="6166" name="Control 22" hidden="1">
              <a:extLst>
                <a:ext uri="{63B3BB69-23CF-44E3-9099-C40C66FF867C}">
                  <a14:compatExt spid="_x0000_s6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6169" name="Control 25" hidden="1">
              <a:extLst>
                <a:ext uri="{63B3BB69-23CF-44E3-9099-C40C66FF867C}">
                  <a14:compatExt spid="_x0000_s6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2</xdr:col>
          <xdr:colOff>238125</xdr:colOff>
          <xdr:row>0</xdr:row>
          <xdr:rowOff>228600</xdr:rowOff>
        </xdr:to>
        <xdr:sp macro="" textlink="">
          <xdr:nvSpPr>
            <xdr:cNvPr id="6170" name="Control 26" hidden="1">
              <a:extLst>
                <a:ext uri="{63B3BB69-23CF-44E3-9099-C40C66FF867C}">
                  <a14:compatExt spid="_x0000_s6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6171" name="Control 27" hidden="1">
              <a:extLst>
                <a:ext uri="{63B3BB69-23CF-44E3-9099-C40C66FF867C}">
                  <a14:compatExt spid="_x0000_s6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2</xdr:col>
          <xdr:colOff>238125</xdr:colOff>
          <xdr:row>0</xdr:row>
          <xdr:rowOff>228600</xdr:rowOff>
        </xdr:to>
        <xdr:sp macro="" textlink="">
          <xdr:nvSpPr>
            <xdr:cNvPr id="6172" name="Control 28" hidden="1">
              <a:extLst>
                <a:ext uri="{63B3BB69-23CF-44E3-9099-C40C66FF867C}">
                  <a14:compatExt spid="_x0000_s6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6175" name="Control 31" hidden="1">
              <a:extLst>
                <a:ext uri="{63B3BB69-23CF-44E3-9099-C40C66FF867C}">
                  <a14:compatExt spid="_x0000_s6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2</xdr:col>
          <xdr:colOff>238125</xdr:colOff>
          <xdr:row>0</xdr:row>
          <xdr:rowOff>228600</xdr:rowOff>
        </xdr:to>
        <xdr:sp macro="" textlink="">
          <xdr:nvSpPr>
            <xdr:cNvPr id="6176" name="Control 32" hidden="1">
              <a:extLst>
                <a:ext uri="{63B3BB69-23CF-44E3-9099-C40C66FF867C}">
                  <a14:compatExt spid="_x0000_s6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6179" name="Control 35" hidden="1">
              <a:extLst>
                <a:ext uri="{63B3BB69-23CF-44E3-9099-C40C66FF867C}">
                  <a14:compatExt spid="_x0000_s6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2</xdr:col>
          <xdr:colOff>238125</xdr:colOff>
          <xdr:row>0</xdr:row>
          <xdr:rowOff>228600</xdr:rowOff>
        </xdr:to>
        <xdr:sp macro="" textlink="">
          <xdr:nvSpPr>
            <xdr:cNvPr id="6180" name="Control 36" hidden="1">
              <a:extLst>
                <a:ext uri="{63B3BB69-23CF-44E3-9099-C40C66FF867C}">
                  <a14:compatExt spid="_x0000_s6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6187" name="Control 43" hidden="1">
              <a:extLst>
                <a:ext uri="{63B3BB69-23CF-44E3-9099-C40C66FF867C}">
                  <a14:compatExt spid="_x0000_s6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2</xdr:col>
          <xdr:colOff>238125</xdr:colOff>
          <xdr:row>0</xdr:row>
          <xdr:rowOff>228600</xdr:rowOff>
        </xdr:to>
        <xdr:sp macro="" textlink="">
          <xdr:nvSpPr>
            <xdr:cNvPr id="6188" name="Control 44" hidden="1">
              <a:extLst>
                <a:ext uri="{63B3BB69-23CF-44E3-9099-C40C66FF867C}">
                  <a14:compatExt spid="_x0000_s6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6191" name="Control 47" hidden="1">
              <a:extLst>
                <a:ext uri="{63B3BB69-23CF-44E3-9099-C40C66FF867C}">
                  <a14:compatExt spid="_x0000_s6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2</xdr:col>
          <xdr:colOff>238125</xdr:colOff>
          <xdr:row>0</xdr:row>
          <xdr:rowOff>228600</xdr:rowOff>
        </xdr:to>
        <xdr:sp macro="" textlink="">
          <xdr:nvSpPr>
            <xdr:cNvPr id="6192" name="Control 48" hidden="1">
              <a:extLst>
                <a:ext uri="{63B3BB69-23CF-44E3-9099-C40C66FF867C}">
                  <a14:compatExt spid="_x0000_s6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1</xdr:col>
          <xdr:colOff>238125</xdr:colOff>
          <xdr:row>2</xdr:row>
          <xdr:rowOff>19050</xdr:rowOff>
        </xdr:to>
        <xdr:sp macro="" textlink="">
          <xdr:nvSpPr>
            <xdr:cNvPr id="6195" name="Control 51" hidden="1">
              <a:extLst>
                <a:ext uri="{63B3BB69-23CF-44E3-9099-C40C66FF867C}">
                  <a14:compatExt spid="_x0000_s6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</xdr:col>
          <xdr:colOff>238125</xdr:colOff>
          <xdr:row>2</xdr:row>
          <xdr:rowOff>19050</xdr:rowOff>
        </xdr:to>
        <xdr:sp macro="" textlink="">
          <xdr:nvSpPr>
            <xdr:cNvPr id="6196" name="Control 52" hidden="1">
              <a:extLst>
                <a:ext uri="{63B3BB69-23CF-44E3-9099-C40C66FF867C}">
                  <a14:compatExt spid="_x0000_s6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1</xdr:col>
          <xdr:colOff>238125</xdr:colOff>
          <xdr:row>2</xdr:row>
          <xdr:rowOff>19050</xdr:rowOff>
        </xdr:to>
        <xdr:sp macro="" textlink="">
          <xdr:nvSpPr>
            <xdr:cNvPr id="6203" name="Control 59" hidden="1">
              <a:extLst>
                <a:ext uri="{63B3BB69-23CF-44E3-9099-C40C66FF867C}">
                  <a14:compatExt spid="_x0000_s6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</xdr:col>
          <xdr:colOff>238125</xdr:colOff>
          <xdr:row>2</xdr:row>
          <xdr:rowOff>19050</xdr:rowOff>
        </xdr:to>
        <xdr:sp macro="" textlink="">
          <xdr:nvSpPr>
            <xdr:cNvPr id="6204" name="Control 60" hidden="1">
              <a:extLst>
                <a:ext uri="{63B3BB69-23CF-44E3-9099-C40C66FF867C}">
                  <a14:compatExt spid="_x0000_s6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1</xdr:col>
          <xdr:colOff>238125</xdr:colOff>
          <xdr:row>2</xdr:row>
          <xdr:rowOff>19050</xdr:rowOff>
        </xdr:to>
        <xdr:sp macro="" textlink="">
          <xdr:nvSpPr>
            <xdr:cNvPr id="6207" name="Control 63" hidden="1">
              <a:extLst>
                <a:ext uri="{63B3BB69-23CF-44E3-9099-C40C66FF867C}">
                  <a14:compatExt spid="_x0000_s6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</xdr:col>
          <xdr:colOff>238125</xdr:colOff>
          <xdr:row>2</xdr:row>
          <xdr:rowOff>19050</xdr:rowOff>
        </xdr:to>
        <xdr:sp macro="" textlink="">
          <xdr:nvSpPr>
            <xdr:cNvPr id="6208" name="Control 64" hidden="1">
              <a:extLst>
                <a:ext uri="{63B3BB69-23CF-44E3-9099-C40C66FF867C}">
                  <a14:compatExt spid="_x0000_s6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1</xdr:col>
          <xdr:colOff>238125</xdr:colOff>
          <xdr:row>2</xdr:row>
          <xdr:rowOff>19050</xdr:rowOff>
        </xdr:to>
        <xdr:sp macro="" textlink="">
          <xdr:nvSpPr>
            <xdr:cNvPr id="2" name="Control 65" hidden="1">
              <a:extLst>
                <a:ext uri="{63B3BB69-23CF-44E3-9099-C40C66FF867C}">
                  <a14:compatExt spid="_x0000_s6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</xdr:col>
          <xdr:colOff>238125</xdr:colOff>
          <xdr:row>2</xdr:row>
          <xdr:rowOff>19050</xdr:rowOff>
        </xdr:to>
        <xdr:sp macro="" textlink="">
          <xdr:nvSpPr>
            <xdr:cNvPr id="3" name="Control 66" hidden="1">
              <a:extLst>
                <a:ext uri="{63B3BB69-23CF-44E3-9099-C40C66FF867C}">
                  <a14:compatExt spid="_x0000_s6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77</xdr:row>
      <xdr:rowOff>0</xdr:rowOff>
    </xdr:from>
    <xdr:to>
      <xdr:col>2</xdr:col>
      <xdr:colOff>114300</xdr:colOff>
      <xdr:row>77</xdr:row>
      <xdr:rowOff>114300</xdr:rowOff>
    </xdr:to>
    <xdr:pic>
      <xdr:nvPicPr>
        <xdr:cNvPr id="59" name="圖片 58" descr="系統使用費為機關文件費之10%，若不足20元以20元計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369474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114300</xdr:colOff>
      <xdr:row>78</xdr:row>
      <xdr:rowOff>114300</xdr:rowOff>
    </xdr:to>
    <xdr:pic>
      <xdr:nvPicPr>
        <xdr:cNvPr id="60" name="圖片 59" descr="文件代收費為機關文件費之5%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377666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1</xdr:col>
          <xdr:colOff>238125</xdr:colOff>
          <xdr:row>2</xdr:row>
          <xdr:rowOff>19050</xdr:rowOff>
        </xdr:to>
        <xdr:sp macro="" textlink="">
          <xdr:nvSpPr>
            <xdr:cNvPr id="6211" name="Control 67" hidden="1">
              <a:extLst>
                <a:ext uri="{63B3BB69-23CF-44E3-9099-C40C66FF867C}">
                  <a14:compatExt spid="_x0000_s6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</xdr:col>
          <xdr:colOff>238125</xdr:colOff>
          <xdr:row>2</xdr:row>
          <xdr:rowOff>19050</xdr:rowOff>
        </xdr:to>
        <xdr:sp macro="" textlink="">
          <xdr:nvSpPr>
            <xdr:cNvPr id="6212" name="Control 68" hidden="1">
              <a:extLst>
                <a:ext uri="{63B3BB69-23CF-44E3-9099-C40C66FF867C}">
                  <a14:compatExt spid="_x0000_s6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74</xdr:row>
      <xdr:rowOff>0</xdr:rowOff>
    </xdr:from>
    <xdr:to>
      <xdr:col>2</xdr:col>
      <xdr:colOff>114300</xdr:colOff>
      <xdr:row>74</xdr:row>
      <xdr:rowOff>114300</xdr:rowOff>
    </xdr:to>
    <xdr:pic>
      <xdr:nvPicPr>
        <xdr:cNvPr id="63" name="圖片 62" descr="系統使用費為機關文件費之10%，若不足20元以20元計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341947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114300</xdr:colOff>
      <xdr:row>75</xdr:row>
      <xdr:rowOff>114300</xdr:rowOff>
    </xdr:to>
    <xdr:pic>
      <xdr:nvPicPr>
        <xdr:cNvPr id="64" name="圖片 63" descr="文件代收費為機關文件費之5%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3462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149</xdr:row>
          <xdr:rowOff>0</xdr:rowOff>
        </xdr:from>
        <xdr:to>
          <xdr:col>1</xdr:col>
          <xdr:colOff>238125</xdr:colOff>
          <xdr:row>150</xdr:row>
          <xdr:rowOff>9525</xdr:rowOff>
        </xdr:to>
        <xdr:sp macro="" textlink="">
          <xdr:nvSpPr>
            <xdr:cNvPr id="6222" name="Control 78" hidden="1">
              <a:extLst>
                <a:ext uri="{63B3BB69-23CF-44E3-9099-C40C66FF867C}">
                  <a14:compatExt spid="_x0000_s6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149</xdr:row>
          <xdr:rowOff>0</xdr:rowOff>
        </xdr:from>
        <xdr:to>
          <xdr:col>2</xdr:col>
          <xdr:colOff>238125</xdr:colOff>
          <xdr:row>150</xdr:row>
          <xdr:rowOff>9525</xdr:rowOff>
        </xdr:to>
        <xdr:sp macro="" textlink="">
          <xdr:nvSpPr>
            <xdr:cNvPr id="6223" name="Control 79" hidden="1">
              <a:extLst>
                <a:ext uri="{63B3BB69-23CF-44E3-9099-C40C66FF867C}">
                  <a14:compatExt spid="_x0000_s6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149</xdr:row>
          <xdr:rowOff>0</xdr:rowOff>
        </xdr:from>
        <xdr:to>
          <xdr:col>2</xdr:col>
          <xdr:colOff>238125</xdr:colOff>
          <xdr:row>150</xdr:row>
          <xdr:rowOff>9525</xdr:rowOff>
        </xdr:to>
        <xdr:sp macro="" textlink="">
          <xdr:nvSpPr>
            <xdr:cNvPr id="6224" name="Control 80" hidden="1">
              <a:extLst>
                <a:ext uri="{63B3BB69-23CF-44E3-9099-C40C66FF867C}">
                  <a14:compatExt spid="_x0000_s6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149</xdr:row>
          <xdr:rowOff>0</xdr:rowOff>
        </xdr:from>
        <xdr:to>
          <xdr:col>2</xdr:col>
          <xdr:colOff>238125</xdr:colOff>
          <xdr:row>150</xdr:row>
          <xdr:rowOff>9525</xdr:rowOff>
        </xdr:to>
        <xdr:sp macro="" textlink="">
          <xdr:nvSpPr>
            <xdr:cNvPr id="6225" name="Control 81" hidden="1">
              <a:extLst>
                <a:ext uri="{63B3BB69-23CF-44E3-9099-C40C66FF867C}">
                  <a14:compatExt spid="_x0000_s6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149</xdr:row>
          <xdr:rowOff>0</xdr:rowOff>
        </xdr:from>
        <xdr:to>
          <xdr:col>2</xdr:col>
          <xdr:colOff>238125</xdr:colOff>
          <xdr:row>150</xdr:row>
          <xdr:rowOff>9525</xdr:rowOff>
        </xdr:to>
        <xdr:sp macro="" textlink="">
          <xdr:nvSpPr>
            <xdr:cNvPr id="6226" name="Control 82" hidden="1">
              <a:extLst>
                <a:ext uri="{63B3BB69-23CF-44E3-9099-C40C66FF867C}">
                  <a14:compatExt spid="_x0000_s6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149</xdr:row>
          <xdr:rowOff>0</xdr:rowOff>
        </xdr:from>
        <xdr:to>
          <xdr:col>2</xdr:col>
          <xdr:colOff>238125</xdr:colOff>
          <xdr:row>150</xdr:row>
          <xdr:rowOff>9525</xdr:rowOff>
        </xdr:to>
        <xdr:sp macro="" textlink="">
          <xdr:nvSpPr>
            <xdr:cNvPr id="6227" name="Control 83" hidden="1">
              <a:extLst>
                <a:ext uri="{63B3BB69-23CF-44E3-9099-C40C66FF867C}">
                  <a14:compatExt spid="_x0000_s6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149</xdr:row>
          <xdr:rowOff>0</xdr:rowOff>
        </xdr:from>
        <xdr:to>
          <xdr:col>2</xdr:col>
          <xdr:colOff>238125</xdr:colOff>
          <xdr:row>150</xdr:row>
          <xdr:rowOff>9525</xdr:rowOff>
        </xdr:to>
        <xdr:sp macro="" textlink="">
          <xdr:nvSpPr>
            <xdr:cNvPr id="6228" name="Control 84" hidden="1">
              <a:extLst>
                <a:ext uri="{63B3BB69-23CF-44E3-9099-C40C66FF867C}">
                  <a14:compatExt spid="_x0000_s6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167</xdr:row>
          <xdr:rowOff>0</xdr:rowOff>
        </xdr:from>
        <xdr:to>
          <xdr:col>3</xdr:col>
          <xdr:colOff>285750</xdr:colOff>
          <xdr:row>171</xdr:row>
          <xdr:rowOff>9525</xdr:rowOff>
        </xdr:to>
        <xdr:sp macro="" textlink="">
          <xdr:nvSpPr>
            <xdr:cNvPr id="6229" name="Control 85" hidden="1">
              <a:extLst>
                <a:ext uri="{63B3BB69-23CF-44E3-9099-C40C66FF867C}">
                  <a14:compatExt spid="_x0000_s6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167</xdr:row>
          <xdr:rowOff>0</xdr:rowOff>
        </xdr:from>
        <xdr:to>
          <xdr:col>4</xdr:col>
          <xdr:colOff>571500</xdr:colOff>
          <xdr:row>171</xdr:row>
          <xdr:rowOff>123825</xdr:rowOff>
        </xdr:to>
        <xdr:sp macro="" textlink="">
          <xdr:nvSpPr>
            <xdr:cNvPr id="6230" name="Control 86" hidden="1">
              <a:extLst>
                <a:ext uri="{63B3BB69-23CF-44E3-9099-C40C66FF867C}">
                  <a14:compatExt spid="_x0000_s6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167</xdr:row>
          <xdr:rowOff>0</xdr:rowOff>
        </xdr:from>
        <xdr:to>
          <xdr:col>4</xdr:col>
          <xdr:colOff>571500</xdr:colOff>
          <xdr:row>171</xdr:row>
          <xdr:rowOff>123825</xdr:rowOff>
        </xdr:to>
        <xdr:sp macro="" textlink="">
          <xdr:nvSpPr>
            <xdr:cNvPr id="6231" name="Control 87" hidden="1">
              <a:extLst>
                <a:ext uri="{63B3BB69-23CF-44E3-9099-C40C66FF867C}">
                  <a14:compatExt spid="_x0000_s6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167</xdr:row>
          <xdr:rowOff>0</xdr:rowOff>
        </xdr:from>
        <xdr:to>
          <xdr:col>4</xdr:col>
          <xdr:colOff>571500</xdr:colOff>
          <xdr:row>171</xdr:row>
          <xdr:rowOff>123825</xdr:rowOff>
        </xdr:to>
        <xdr:sp macro="" textlink="">
          <xdr:nvSpPr>
            <xdr:cNvPr id="6232" name="Control 88" hidden="1">
              <a:extLst>
                <a:ext uri="{63B3BB69-23CF-44E3-9099-C40C66FF867C}">
                  <a14:compatExt spid="_x0000_s6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167</xdr:row>
          <xdr:rowOff>0</xdr:rowOff>
        </xdr:from>
        <xdr:to>
          <xdr:col>4</xdr:col>
          <xdr:colOff>571500</xdr:colOff>
          <xdr:row>171</xdr:row>
          <xdr:rowOff>123825</xdr:rowOff>
        </xdr:to>
        <xdr:sp macro="" textlink="">
          <xdr:nvSpPr>
            <xdr:cNvPr id="6233" name="Control 89" hidden="1">
              <a:extLst>
                <a:ext uri="{63B3BB69-23CF-44E3-9099-C40C66FF867C}">
                  <a14:compatExt spid="_x0000_s6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167</xdr:row>
          <xdr:rowOff>0</xdr:rowOff>
        </xdr:from>
        <xdr:to>
          <xdr:col>4</xdr:col>
          <xdr:colOff>571500</xdr:colOff>
          <xdr:row>171</xdr:row>
          <xdr:rowOff>123825</xdr:rowOff>
        </xdr:to>
        <xdr:sp macro="" textlink="">
          <xdr:nvSpPr>
            <xdr:cNvPr id="6234" name="Control 90" hidden="1">
              <a:extLst>
                <a:ext uri="{63B3BB69-23CF-44E3-9099-C40C66FF867C}">
                  <a14:compatExt spid="_x0000_s6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167</xdr:row>
          <xdr:rowOff>0</xdr:rowOff>
        </xdr:from>
        <xdr:to>
          <xdr:col>4</xdr:col>
          <xdr:colOff>571500</xdr:colOff>
          <xdr:row>171</xdr:row>
          <xdr:rowOff>123825</xdr:rowOff>
        </xdr:to>
        <xdr:sp macro="" textlink="">
          <xdr:nvSpPr>
            <xdr:cNvPr id="6235" name="Control 91" hidden="1">
              <a:extLst>
                <a:ext uri="{63B3BB69-23CF-44E3-9099-C40C66FF867C}">
                  <a14:compatExt spid="_x0000_s6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167</xdr:row>
          <xdr:rowOff>0</xdr:rowOff>
        </xdr:from>
        <xdr:to>
          <xdr:col>4</xdr:col>
          <xdr:colOff>571500</xdr:colOff>
          <xdr:row>171</xdr:row>
          <xdr:rowOff>123825</xdr:rowOff>
        </xdr:to>
        <xdr:sp macro="" textlink="">
          <xdr:nvSpPr>
            <xdr:cNvPr id="6236" name="Control 92" hidden="1">
              <a:extLst>
                <a:ext uri="{63B3BB69-23CF-44E3-9099-C40C66FF867C}">
                  <a14:compatExt spid="_x0000_s6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167</xdr:row>
          <xdr:rowOff>0</xdr:rowOff>
        </xdr:from>
        <xdr:to>
          <xdr:col>4</xdr:col>
          <xdr:colOff>571500</xdr:colOff>
          <xdr:row>171</xdr:row>
          <xdr:rowOff>123825</xdr:rowOff>
        </xdr:to>
        <xdr:sp macro="" textlink="">
          <xdr:nvSpPr>
            <xdr:cNvPr id="6237" name="Control 93" hidden="1">
              <a:extLst>
                <a:ext uri="{63B3BB69-23CF-44E3-9099-C40C66FF867C}">
                  <a14:compatExt spid="_x0000_s6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167</xdr:row>
          <xdr:rowOff>0</xdr:rowOff>
        </xdr:from>
        <xdr:to>
          <xdr:col>4</xdr:col>
          <xdr:colOff>571500</xdr:colOff>
          <xdr:row>171</xdr:row>
          <xdr:rowOff>123825</xdr:rowOff>
        </xdr:to>
        <xdr:sp macro="" textlink="">
          <xdr:nvSpPr>
            <xdr:cNvPr id="6238" name="Control 94" hidden="1">
              <a:extLst>
                <a:ext uri="{63B3BB69-23CF-44E3-9099-C40C66FF867C}">
                  <a14:compatExt spid="_x0000_s6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167</xdr:row>
          <xdr:rowOff>0</xdr:rowOff>
        </xdr:from>
        <xdr:to>
          <xdr:col>4</xdr:col>
          <xdr:colOff>571500</xdr:colOff>
          <xdr:row>171</xdr:row>
          <xdr:rowOff>123825</xdr:rowOff>
        </xdr:to>
        <xdr:sp macro="" textlink="">
          <xdr:nvSpPr>
            <xdr:cNvPr id="6239" name="Control 95" hidden="1">
              <a:extLst>
                <a:ext uri="{63B3BB69-23CF-44E3-9099-C40C66FF867C}">
                  <a14:compatExt spid="_x0000_s6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167</xdr:row>
          <xdr:rowOff>0</xdr:rowOff>
        </xdr:from>
        <xdr:to>
          <xdr:col>4</xdr:col>
          <xdr:colOff>571500</xdr:colOff>
          <xdr:row>171</xdr:row>
          <xdr:rowOff>123825</xdr:rowOff>
        </xdr:to>
        <xdr:sp macro="" textlink="">
          <xdr:nvSpPr>
            <xdr:cNvPr id="6240" name="Control 96" hidden="1">
              <a:extLst>
                <a:ext uri="{63B3BB69-23CF-44E3-9099-C40C66FF867C}">
                  <a14:compatExt spid="_x0000_s6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167</xdr:row>
          <xdr:rowOff>0</xdr:rowOff>
        </xdr:from>
        <xdr:to>
          <xdr:col>4</xdr:col>
          <xdr:colOff>571500</xdr:colOff>
          <xdr:row>171</xdr:row>
          <xdr:rowOff>123825</xdr:rowOff>
        </xdr:to>
        <xdr:sp macro="" textlink="">
          <xdr:nvSpPr>
            <xdr:cNvPr id="6241" name="Control 97" hidden="1">
              <a:extLst>
                <a:ext uri="{63B3BB69-23CF-44E3-9099-C40C66FF867C}">
                  <a14:compatExt spid="_x0000_s6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167</xdr:row>
          <xdr:rowOff>0</xdr:rowOff>
        </xdr:from>
        <xdr:to>
          <xdr:col>4</xdr:col>
          <xdr:colOff>571500</xdr:colOff>
          <xdr:row>171</xdr:row>
          <xdr:rowOff>123825</xdr:rowOff>
        </xdr:to>
        <xdr:sp macro="" textlink="">
          <xdr:nvSpPr>
            <xdr:cNvPr id="6242" name="Control 98" hidden="1">
              <a:extLst>
                <a:ext uri="{63B3BB69-23CF-44E3-9099-C40C66FF867C}">
                  <a14:compatExt spid="_x0000_s6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167</xdr:row>
          <xdr:rowOff>0</xdr:rowOff>
        </xdr:from>
        <xdr:to>
          <xdr:col>4</xdr:col>
          <xdr:colOff>571500</xdr:colOff>
          <xdr:row>171</xdr:row>
          <xdr:rowOff>123825</xdr:rowOff>
        </xdr:to>
        <xdr:sp macro="" textlink="">
          <xdr:nvSpPr>
            <xdr:cNvPr id="6243" name="Control 99" hidden="1">
              <a:extLst>
                <a:ext uri="{63B3BB69-23CF-44E3-9099-C40C66FF867C}">
                  <a14:compatExt spid="_x0000_s6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167</xdr:row>
          <xdr:rowOff>0</xdr:rowOff>
        </xdr:from>
        <xdr:to>
          <xdr:col>4</xdr:col>
          <xdr:colOff>571500</xdr:colOff>
          <xdr:row>171</xdr:row>
          <xdr:rowOff>123825</xdr:rowOff>
        </xdr:to>
        <xdr:sp macro="" textlink="">
          <xdr:nvSpPr>
            <xdr:cNvPr id="6244" name="Control 100" hidden="1">
              <a:extLst>
                <a:ext uri="{63B3BB69-23CF-44E3-9099-C40C66FF867C}">
                  <a14:compatExt spid="_x0000_s6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1</xdr:col>
          <xdr:colOff>238125</xdr:colOff>
          <xdr:row>2</xdr:row>
          <xdr:rowOff>19050</xdr:rowOff>
        </xdr:to>
        <xdr:sp macro="" textlink="">
          <xdr:nvSpPr>
            <xdr:cNvPr id="6245" name="Control 101" hidden="1">
              <a:extLst>
                <a:ext uri="{63B3BB69-23CF-44E3-9099-C40C66FF867C}">
                  <a14:compatExt spid="_x0000_s6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</xdr:col>
          <xdr:colOff>238125</xdr:colOff>
          <xdr:row>2</xdr:row>
          <xdr:rowOff>19050</xdr:rowOff>
        </xdr:to>
        <xdr:sp macro="" textlink="">
          <xdr:nvSpPr>
            <xdr:cNvPr id="6246" name="Control 102" hidden="1">
              <a:extLst>
                <a:ext uri="{63B3BB69-23CF-44E3-9099-C40C66FF867C}">
                  <a14:compatExt spid="_x0000_s6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65</xdr:row>
      <xdr:rowOff>0</xdr:rowOff>
    </xdr:from>
    <xdr:to>
      <xdr:col>2</xdr:col>
      <xdr:colOff>114300</xdr:colOff>
      <xdr:row>65</xdr:row>
      <xdr:rowOff>114300</xdr:rowOff>
    </xdr:to>
    <xdr:pic>
      <xdr:nvPicPr>
        <xdr:cNvPr id="90" name="圖片 89" descr="系統使用費為機關文件費之10%，若不足20元以20元計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318992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114300</xdr:colOff>
      <xdr:row>66</xdr:row>
      <xdr:rowOff>114300</xdr:rowOff>
    </xdr:to>
    <xdr:pic>
      <xdr:nvPicPr>
        <xdr:cNvPr id="91" name="圖片 90" descr="文件代收費為機關文件費之5%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323088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1</xdr:col>
          <xdr:colOff>238125</xdr:colOff>
          <xdr:row>2</xdr:row>
          <xdr:rowOff>19050</xdr:rowOff>
        </xdr:to>
        <xdr:sp macro="" textlink="">
          <xdr:nvSpPr>
            <xdr:cNvPr id="6249" name="Control 105" hidden="1">
              <a:extLst>
                <a:ext uri="{63B3BB69-23CF-44E3-9099-C40C66FF867C}">
                  <a14:compatExt spid="_x0000_s6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</xdr:col>
          <xdr:colOff>238125</xdr:colOff>
          <xdr:row>2</xdr:row>
          <xdr:rowOff>19050</xdr:rowOff>
        </xdr:to>
        <xdr:sp macro="" textlink="">
          <xdr:nvSpPr>
            <xdr:cNvPr id="6250" name="Control 106" hidden="1">
              <a:extLst>
                <a:ext uri="{63B3BB69-23CF-44E3-9099-C40C66FF867C}">
                  <a14:compatExt spid="_x0000_s6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61</xdr:row>
      <xdr:rowOff>0</xdr:rowOff>
    </xdr:from>
    <xdr:to>
      <xdr:col>2</xdr:col>
      <xdr:colOff>114300</xdr:colOff>
      <xdr:row>61</xdr:row>
      <xdr:rowOff>114300</xdr:rowOff>
    </xdr:to>
    <xdr:pic>
      <xdr:nvPicPr>
        <xdr:cNvPr id="94" name="圖片 93" descr="系統使用費為機關文件費之10%，若不足20元以20元計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294513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114300</xdr:colOff>
      <xdr:row>62</xdr:row>
      <xdr:rowOff>114300</xdr:rowOff>
    </xdr:to>
    <xdr:pic>
      <xdr:nvPicPr>
        <xdr:cNvPr id="95" name="圖片 94" descr="文件代收費為機關文件費之5%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302704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1039249</xdr:colOff>
      <xdr:row>16</xdr:row>
      <xdr:rowOff>122465</xdr:rowOff>
    </xdr:from>
    <xdr:ext cx="367858" cy="1428751"/>
    <xdr:sp macro="" textlink="">
      <xdr:nvSpPr>
        <xdr:cNvPr id="2" name="文字方塊 1"/>
        <xdr:cNvSpPr txBox="1"/>
      </xdr:nvSpPr>
      <xdr:spPr>
        <a:xfrm>
          <a:off x="4808428" y="5783036"/>
          <a:ext cx="367858" cy="1428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t">
          <a:noAutofit/>
        </a:bodyPr>
        <a:lstStyle/>
        <a:p>
          <a:r>
            <a:rPr lang="zh-TW" altLang="en-US" sz="1100">
              <a:latin typeface="標楷體" pitchFamily="65" charset="-120"/>
              <a:ea typeface="標楷體" pitchFamily="65" charset="-120"/>
            </a:rPr>
            <a:t>廠商或代表簽章</a:t>
          </a:r>
          <a:endParaRPr lang="en-US" altLang="zh-TW" sz="1100">
            <a:latin typeface="標楷體" pitchFamily="65" charset="-120"/>
            <a:ea typeface="標楷體" pitchFamily="65" charset="-120"/>
          </a:endParaRPr>
        </a:p>
        <a:p>
          <a:endParaRPr lang="zh-TW" altLang="en-US" sz="1100">
            <a:latin typeface="標楷體" pitchFamily="65" charset="-120"/>
            <a:ea typeface="標楷體" pitchFamily="65" charset="-12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1026442</xdr:colOff>
      <xdr:row>14</xdr:row>
      <xdr:rowOff>134470</xdr:rowOff>
    </xdr:from>
    <xdr:ext cx="367858" cy="1428751"/>
    <xdr:sp macro="" textlink="">
      <xdr:nvSpPr>
        <xdr:cNvPr id="4" name="文字方塊 3"/>
        <xdr:cNvSpPr txBox="1"/>
      </xdr:nvSpPr>
      <xdr:spPr>
        <a:xfrm>
          <a:off x="4858854" y="5009029"/>
          <a:ext cx="367858" cy="1428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t">
          <a:noAutofit/>
        </a:bodyPr>
        <a:lstStyle/>
        <a:p>
          <a:r>
            <a:rPr lang="zh-TW" altLang="en-US" sz="1100">
              <a:latin typeface="標楷體" pitchFamily="65" charset="-120"/>
              <a:ea typeface="標楷體" pitchFamily="65" charset="-120"/>
            </a:rPr>
            <a:t>廠商或代表簽章</a:t>
          </a:r>
          <a:endParaRPr lang="en-US" altLang="zh-TW" sz="1100">
            <a:latin typeface="標楷體" pitchFamily="65" charset="-120"/>
            <a:ea typeface="標楷體" pitchFamily="65" charset="-120"/>
          </a:endParaRPr>
        </a:p>
        <a:p>
          <a:endParaRPr lang="zh-TW" altLang="en-US" sz="1100">
            <a:latin typeface="標楷體" pitchFamily="65" charset="-120"/>
            <a:ea typeface="標楷體" pitchFamily="65" charset="-12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1041722</xdr:colOff>
      <xdr:row>16</xdr:row>
      <xdr:rowOff>173181</xdr:rowOff>
    </xdr:from>
    <xdr:ext cx="367858" cy="1428751"/>
    <xdr:sp macro="" textlink="">
      <xdr:nvSpPr>
        <xdr:cNvPr id="2" name="文字方塊 1"/>
        <xdr:cNvSpPr txBox="1"/>
      </xdr:nvSpPr>
      <xdr:spPr>
        <a:xfrm>
          <a:off x="4817086" y="5844886"/>
          <a:ext cx="367858" cy="1428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t">
          <a:noAutofit/>
        </a:bodyPr>
        <a:lstStyle/>
        <a:p>
          <a:r>
            <a:rPr lang="zh-TW" altLang="en-US" sz="1100">
              <a:latin typeface="標楷體" pitchFamily="65" charset="-120"/>
              <a:ea typeface="標楷體" pitchFamily="65" charset="-120"/>
            </a:rPr>
            <a:t>廠商或代表簽章</a:t>
          </a:r>
          <a:endParaRPr lang="en-US" altLang="zh-TW" sz="1100">
            <a:latin typeface="標楷體" pitchFamily="65" charset="-120"/>
            <a:ea typeface="標楷體" pitchFamily="65" charset="-120"/>
          </a:endParaRPr>
        </a:p>
        <a:p>
          <a:endParaRPr lang="zh-TW" altLang="en-US" sz="1100">
            <a:latin typeface="標楷體" pitchFamily="65" charset="-120"/>
            <a:ea typeface="標楷體" pitchFamily="65" charset="-12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1041722</xdr:colOff>
      <xdr:row>15</xdr:row>
      <xdr:rowOff>173181</xdr:rowOff>
    </xdr:from>
    <xdr:ext cx="367858" cy="1428751"/>
    <xdr:sp macro="" textlink="">
      <xdr:nvSpPr>
        <xdr:cNvPr id="2" name="文字方塊 1"/>
        <xdr:cNvSpPr txBox="1"/>
      </xdr:nvSpPr>
      <xdr:spPr>
        <a:xfrm>
          <a:off x="5137472" y="5840556"/>
          <a:ext cx="367858" cy="1428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t">
          <a:noAutofit/>
        </a:bodyPr>
        <a:lstStyle/>
        <a:p>
          <a:r>
            <a:rPr lang="zh-TW" altLang="en-US" sz="1100">
              <a:latin typeface="標楷體" pitchFamily="65" charset="-120"/>
              <a:ea typeface="標楷體" pitchFamily="65" charset="-120"/>
            </a:rPr>
            <a:t>廠商或代表簽章</a:t>
          </a:r>
          <a:endParaRPr lang="en-US" altLang="zh-TW" sz="1100">
            <a:latin typeface="標楷體" pitchFamily="65" charset="-120"/>
            <a:ea typeface="標楷體" pitchFamily="65" charset="-120"/>
          </a:endParaRPr>
        </a:p>
        <a:p>
          <a:endParaRPr lang="zh-TW" altLang="en-US" sz="1100">
            <a:latin typeface="標楷體" pitchFamily="65" charset="-120"/>
            <a:ea typeface="標楷體" pitchFamily="65" charset="-12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960672</xdr:colOff>
      <xdr:row>15</xdr:row>
      <xdr:rowOff>0</xdr:rowOff>
    </xdr:from>
    <xdr:ext cx="367858" cy="1428751"/>
    <xdr:sp macro="" textlink="">
      <xdr:nvSpPr>
        <xdr:cNvPr id="2" name="文字方塊 1"/>
        <xdr:cNvSpPr txBox="1"/>
      </xdr:nvSpPr>
      <xdr:spPr>
        <a:xfrm>
          <a:off x="4437297" y="4886324"/>
          <a:ext cx="367858" cy="1428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t">
          <a:noAutofit/>
        </a:bodyPr>
        <a:lstStyle/>
        <a:p>
          <a:r>
            <a:rPr lang="zh-TW" altLang="en-US" sz="1100">
              <a:latin typeface="標楷體" pitchFamily="65" charset="-120"/>
              <a:ea typeface="標楷體" pitchFamily="65" charset="-120"/>
            </a:rPr>
            <a:t>廠商或代表簽章</a:t>
          </a:r>
          <a:endParaRPr lang="en-US" altLang="zh-TW" sz="1100">
            <a:latin typeface="標楷體" pitchFamily="65" charset="-120"/>
            <a:ea typeface="標楷體" pitchFamily="65" charset="-120"/>
          </a:endParaRPr>
        </a:p>
        <a:p>
          <a:endParaRPr lang="zh-TW" altLang="en-US" sz="1100">
            <a:latin typeface="標楷體" pitchFamily="65" charset="-120"/>
            <a:ea typeface="標楷體" pitchFamily="65" charset="-12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17352</xdr:colOff>
      <xdr:row>16</xdr:row>
      <xdr:rowOff>95250</xdr:rowOff>
    </xdr:from>
    <xdr:ext cx="367858" cy="1428751"/>
    <xdr:sp macro="" textlink="">
      <xdr:nvSpPr>
        <xdr:cNvPr id="2" name="文字方塊 1"/>
        <xdr:cNvSpPr txBox="1"/>
      </xdr:nvSpPr>
      <xdr:spPr>
        <a:xfrm>
          <a:off x="4913202" y="5686425"/>
          <a:ext cx="367858" cy="1428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t">
          <a:noAutofit/>
        </a:bodyPr>
        <a:lstStyle/>
        <a:p>
          <a:r>
            <a:rPr lang="zh-TW" altLang="en-US" sz="1100">
              <a:latin typeface="標楷體" pitchFamily="65" charset="-120"/>
              <a:ea typeface="標楷體" pitchFamily="65" charset="-120"/>
            </a:rPr>
            <a:t>廠商或代表簽章</a:t>
          </a:r>
          <a:endParaRPr lang="en-US" altLang="zh-TW" sz="1100">
            <a:latin typeface="標楷體" pitchFamily="65" charset="-120"/>
            <a:ea typeface="標楷體" pitchFamily="65" charset="-120"/>
          </a:endParaRPr>
        </a:p>
        <a:p>
          <a:endParaRPr lang="zh-TW" altLang="en-US" sz="1100">
            <a:latin typeface="標楷體" pitchFamily="65" charset="-120"/>
            <a:ea typeface="標楷體" pitchFamily="65" charset="-12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12.xml"/><Relationship Id="rId117" Type="http://schemas.openxmlformats.org/officeDocument/2006/relationships/image" Target="../media/image57.emf"/><Relationship Id="rId21" Type="http://schemas.openxmlformats.org/officeDocument/2006/relationships/image" Target="../media/image9.emf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63" Type="http://schemas.openxmlformats.org/officeDocument/2006/relationships/image" Target="../media/image30.emf"/><Relationship Id="rId68" Type="http://schemas.openxmlformats.org/officeDocument/2006/relationships/control" Target="../activeX/activeX33.xml"/><Relationship Id="rId84" Type="http://schemas.openxmlformats.org/officeDocument/2006/relationships/control" Target="../activeX/activeX41.xml"/><Relationship Id="rId89" Type="http://schemas.openxmlformats.org/officeDocument/2006/relationships/image" Target="../media/image43.emf"/><Relationship Id="rId112" Type="http://schemas.openxmlformats.org/officeDocument/2006/relationships/control" Target="../activeX/activeX55.xml"/><Relationship Id="rId16" Type="http://schemas.openxmlformats.org/officeDocument/2006/relationships/control" Target="../activeX/activeX7.xml"/><Relationship Id="rId107" Type="http://schemas.openxmlformats.org/officeDocument/2006/relationships/image" Target="../media/image52.emf"/><Relationship Id="rId11" Type="http://schemas.openxmlformats.org/officeDocument/2006/relationships/image" Target="../media/image4.emf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53" Type="http://schemas.openxmlformats.org/officeDocument/2006/relationships/image" Target="../media/image25.emf"/><Relationship Id="rId58" Type="http://schemas.openxmlformats.org/officeDocument/2006/relationships/control" Target="../activeX/activeX28.xml"/><Relationship Id="rId74" Type="http://schemas.openxmlformats.org/officeDocument/2006/relationships/control" Target="../activeX/activeX36.xml"/><Relationship Id="rId79" Type="http://schemas.openxmlformats.org/officeDocument/2006/relationships/image" Target="../media/image38.emf"/><Relationship Id="rId102" Type="http://schemas.openxmlformats.org/officeDocument/2006/relationships/control" Target="../activeX/activeX50.xml"/><Relationship Id="rId123" Type="http://schemas.openxmlformats.org/officeDocument/2006/relationships/control" Target="../activeX/activeX61.xml"/><Relationship Id="rId5" Type="http://schemas.openxmlformats.org/officeDocument/2006/relationships/image" Target="../media/image1.emf"/><Relationship Id="rId61" Type="http://schemas.openxmlformats.org/officeDocument/2006/relationships/image" Target="../media/image29.emf"/><Relationship Id="rId82" Type="http://schemas.openxmlformats.org/officeDocument/2006/relationships/control" Target="../activeX/activeX40.xml"/><Relationship Id="rId90" Type="http://schemas.openxmlformats.org/officeDocument/2006/relationships/control" Target="../activeX/activeX44.xml"/><Relationship Id="rId95" Type="http://schemas.openxmlformats.org/officeDocument/2006/relationships/image" Target="../media/image46.emf"/><Relationship Id="rId19" Type="http://schemas.openxmlformats.org/officeDocument/2006/relationships/image" Target="../media/image8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control" Target="../activeX/activeX23.xml"/><Relationship Id="rId56" Type="http://schemas.openxmlformats.org/officeDocument/2006/relationships/control" Target="../activeX/activeX27.xml"/><Relationship Id="rId64" Type="http://schemas.openxmlformats.org/officeDocument/2006/relationships/control" Target="../activeX/activeX31.xml"/><Relationship Id="rId69" Type="http://schemas.openxmlformats.org/officeDocument/2006/relationships/image" Target="../media/image33.emf"/><Relationship Id="rId77" Type="http://schemas.openxmlformats.org/officeDocument/2006/relationships/image" Target="../media/image37.emf"/><Relationship Id="rId100" Type="http://schemas.openxmlformats.org/officeDocument/2006/relationships/control" Target="../activeX/activeX49.xml"/><Relationship Id="rId105" Type="http://schemas.openxmlformats.org/officeDocument/2006/relationships/image" Target="../media/image51.emf"/><Relationship Id="rId113" Type="http://schemas.openxmlformats.org/officeDocument/2006/relationships/image" Target="../media/image55.emf"/><Relationship Id="rId118" Type="http://schemas.openxmlformats.org/officeDocument/2006/relationships/control" Target="../activeX/activeX58.xml"/><Relationship Id="rId8" Type="http://schemas.openxmlformats.org/officeDocument/2006/relationships/control" Target="../activeX/activeX3.xml"/><Relationship Id="rId51" Type="http://schemas.openxmlformats.org/officeDocument/2006/relationships/image" Target="../media/image24.emf"/><Relationship Id="rId72" Type="http://schemas.openxmlformats.org/officeDocument/2006/relationships/control" Target="../activeX/activeX35.xml"/><Relationship Id="rId80" Type="http://schemas.openxmlformats.org/officeDocument/2006/relationships/control" Target="../activeX/activeX39.xml"/><Relationship Id="rId85" Type="http://schemas.openxmlformats.org/officeDocument/2006/relationships/image" Target="../media/image41.emf"/><Relationship Id="rId93" Type="http://schemas.openxmlformats.org/officeDocument/2006/relationships/image" Target="../media/image45.emf"/><Relationship Id="rId98" Type="http://schemas.openxmlformats.org/officeDocument/2006/relationships/control" Target="../activeX/activeX48.xml"/><Relationship Id="rId121" Type="http://schemas.openxmlformats.org/officeDocument/2006/relationships/control" Target="../activeX/activeX60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46" Type="http://schemas.openxmlformats.org/officeDocument/2006/relationships/control" Target="../activeX/activeX22.xml"/><Relationship Id="rId59" Type="http://schemas.openxmlformats.org/officeDocument/2006/relationships/image" Target="../media/image28.emf"/><Relationship Id="rId67" Type="http://schemas.openxmlformats.org/officeDocument/2006/relationships/image" Target="../media/image32.emf"/><Relationship Id="rId103" Type="http://schemas.openxmlformats.org/officeDocument/2006/relationships/image" Target="../media/image50.emf"/><Relationship Id="rId108" Type="http://schemas.openxmlformats.org/officeDocument/2006/relationships/control" Target="../activeX/activeX53.xml"/><Relationship Id="rId116" Type="http://schemas.openxmlformats.org/officeDocument/2006/relationships/control" Target="../activeX/activeX57.xml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54" Type="http://schemas.openxmlformats.org/officeDocument/2006/relationships/control" Target="../activeX/activeX26.xml"/><Relationship Id="rId62" Type="http://schemas.openxmlformats.org/officeDocument/2006/relationships/control" Target="../activeX/activeX30.xml"/><Relationship Id="rId70" Type="http://schemas.openxmlformats.org/officeDocument/2006/relationships/control" Target="../activeX/activeX34.xml"/><Relationship Id="rId75" Type="http://schemas.openxmlformats.org/officeDocument/2006/relationships/image" Target="../media/image36.emf"/><Relationship Id="rId83" Type="http://schemas.openxmlformats.org/officeDocument/2006/relationships/image" Target="../media/image40.emf"/><Relationship Id="rId88" Type="http://schemas.openxmlformats.org/officeDocument/2006/relationships/control" Target="../activeX/activeX43.xml"/><Relationship Id="rId91" Type="http://schemas.openxmlformats.org/officeDocument/2006/relationships/image" Target="../media/image44.emf"/><Relationship Id="rId96" Type="http://schemas.openxmlformats.org/officeDocument/2006/relationships/control" Target="../activeX/activeX47.xml"/><Relationship Id="rId111" Type="http://schemas.openxmlformats.org/officeDocument/2006/relationships/image" Target="../media/image54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49" Type="http://schemas.openxmlformats.org/officeDocument/2006/relationships/image" Target="../media/image23.emf"/><Relationship Id="rId57" Type="http://schemas.openxmlformats.org/officeDocument/2006/relationships/image" Target="../media/image27.emf"/><Relationship Id="rId106" Type="http://schemas.openxmlformats.org/officeDocument/2006/relationships/control" Target="../activeX/activeX52.xml"/><Relationship Id="rId114" Type="http://schemas.openxmlformats.org/officeDocument/2006/relationships/control" Target="../activeX/activeX56.xml"/><Relationship Id="rId119" Type="http://schemas.openxmlformats.org/officeDocument/2006/relationships/image" Target="../media/image58.emf"/><Relationship Id="rId10" Type="http://schemas.openxmlformats.org/officeDocument/2006/relationships/control" Target="../activeX/activeX4.xml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52" Type="http://schemas.openxmlformats.org/officeDocument/2006/relationships/control" Target="../activeX/activeX25.xml"/><Relationship Id="rId60" Type="http://schemas.openxmlformats.org/officeDocument/2006/relationships/control" Target="../activeX/activeX29.xml"/><Relationship Id="rId65" Type="http://schemas.openxmlformats.org/officeDocument/2006/relationships/image" Target="../media/image31.emf"/><Relationship Id="rId73" Type="http://schemas.openxmlformats.org/officeDocument/2006/relationships/image" Target="../media/image35.emf"/><Relationship Id="rId78" Type="http://schemas.openxmlformats.org/officeDocument/2006/relationships/control" Target="../activeX/activeX38.xml"/><Relationship Id="rId81" Type="http://schemas.openxmlformats.org/officeDocument/2006/relationships/image" Target="../media/image39.emf"/><Relationship Id="rId86" Type="http://schemas.openxmlformats.org/officeDocument/2006/relationships/control" Target="../activeX/activeX42.xml"/><Relationship Id="rId94" Type="http://schemas.openxmlformats.org/officeDocument/2006/relationships/control" Target="../activeX/activeX46.xml"/><Relationship Id="rId99" Type="http://schemas.openxmlformats.org/officeDocument/2006/relationships/image" Target="../media/image48.emf"/><Relationship Id="rId101" Type="http://schemas.openxmlformats.org/officeDocument/2006/relationships/image" Target="../media/image49.emf"/><Relationship Id="rId122" Type="http://schemas.openxmlformats.org/officeDocument/2006/relationships/image" Target="../media/image59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9" Type="http://schemas.openxmlformats.org/officeDocument/2006/relationships/image" Target="../media/image18.emf"/><Relationship Id="rId109" Type="http://schemas.openxmlformats.org/officeDocument/2006/relationships/image" Target="../media/image53.emf"/><Relationship Id="rId34" Type="http://schemas.openxmlformats.org/officeDocument/2006/relationships/control" Target="../activeX/activeX16.xml"/><Relationship Id="rId50" Type="http://schemas.openxmlformats.org/officeDocument/2006/relationships/control" Target="../activeX/activeX24.xml"/><Relationship Id="rId55" Type="http://schemas.openxmlformats.org/officeDocument/2006/relationships/image" Target="../media/image26.emf"/><Relationship Id="rId76" Type="http://schemas.openxmlformats.org/officeDocument/2006/relationships/control" Target="../activeX/activeX37.xml"/><Relationship Id="rId97" Type="http://schemas.openxmlformats.org/officeDocument/2006/relationships/image" Target="../media/image47.emf"/><Relationship Id="rId104" Type="http://schemas.openxmlformats.org/officeDocument/2006/relationships/control" Target="../activeX/activeX51.xml"/><Relationship Id="rId120" Type="http://schemas.openxmlformats.org/officeDocument/2006/relationships/control" Target="../activeX/activeX59.xml"/><Relationship Id="rId7" Type="http://schemas.openxmlformats.org/officeDocument/2006/relationships/image" Target="../media/image2.emf"/><Relationship Id="rId71" Type="http://schemas.openxmlformats.org/officeDocument/2006/relationships/image" Target="../media/image34.emf"/><Relationship Id="rId92" Type="http://schemas.openxmlformats.org/officeDocument/2006/relationships/control" Target="../activeX/activeX45.xml"/><Relationship Id="rId2" Type="http://schemas.openxmlformats.org/officeDocument/2006/relationships/drawing" Target="../drawings/drawing1.xml"/><Relationship Id="rId29" Type="http://schemas.openxmlformats.org/officeDocument/2006/relationships/image" Target="../media/image13.emf"/><Relationship Id="rId24" Type="http://schemas.openxmlformats.org/officeDocument/2006/relationships/control" Target="../activeX/activeX11.xml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66" Type="http://schemas.openxmlformats.org/officeDocument/2006/relationships/control" Target="../activeX/activeX32.xml"/><Relationship Id="rId87" Type="http://schemas.openxmlformats.org/officeDocument/2006/relationships/image" Target="../media/image42.emf"/><Relationship Id="rId110" Type="http://schemas.openxmlformats.org/officeDocument/2006/relationships/control" Target="../activeX/activeX54.xml"/><Relationship Id="rId115" Type="http://schemas.openxmlformats.org/officeDocument/2006/relationships/image" Target="../media/image56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工作表1"/>
  <dimension ref="A1:M170"/>
  <sheetViews>
    <sheetView workbookViewId="0">
      <selection activeCell="M7" sqref="M7"/>
    </sheetView>
  </sheetViews>
  <sheetFormatPr defaultColWidth="8.875" defaultRowHeight="16.5" x14ac:dyDescent="0.25"/>
  <cols>
    <col min="1" max="4" width="8.875" style="126"/>
    <col min="5" max="16384" width="8.875" style="69"/>
  </cols>
  <sheetData>
    <row r="1" spans="1:13" ht="66" customHeight="1" x14ac:dyDescent="0.25">
      <c r="A1" s="28"/>
      <c r="F1" s="249" t="s">
        <v>173</v>
      </c>
      <c r="G1" s="249"/>
      <c r="H1" s="249"/>
      <c r="I1" s="249"/>
      <c r="J1" s="249"/>
      <c r="K1" s="249"/>
      <c r="L1" s="249"/>
      <c r="M1" s="249"/>
    </row>
    <row r="2" spans="1:13" x14ac:dyDescent="0.25">
      <c r="F2" s="249" t="s">
        <v>172</v>
      </c>
      <c r="G2" s="249"/>
      <c r="H2" s="249"/>
      <c r="I2" s="249"/>
      <c r="J2" s="249"/>
      <c r="K2" s="249"/>
      <c r="L2" s="249"/>
      <c r="M2" s="249"/>
    </row>
    <row r="3" spans="1:13" x14ac:dyDescent="0.25">
      <c r="A3" s="187"/>
      <c r="B3" s="187"/>
      <c r="C3" s="187"/>
      <c r="D3" s="187"/>
      <c r="F3" s="249"/>
      <c r="G3" s="249"/>
      <c r="H3" s="249"/>
      <c r="I3" s="249"/>
      <c r="J3" s="249"/>
      <c r="K3" s="249"/>
      <c r="L3" s="249"/>
      <c r="M3" s="249"/>
    </row>
    <row r="4" spans="1:13" x14ac:dyDescent="0.25">
      <c r="A4" s="187"/>
      <c r="B4" s="187"/>
      <c r="C4" s="187"/>
      <c r="D4" s="187"/>
      <c r="F4" s="249"/>
      <c r="G4" s="249"/>
      <c r="H4" s="249"/>
      <c r="I4" s="249"/>
      <c r="J4" s="249"/>
      <c r="K4" s="249"/>
      <c r="L4" s="249"/>
      <c r="M4" s="249"/>
    </row>
    <row r="5" spans="1:13" ht="50.25" x14ac:dyDescent="0.25">
      <c r="A5" s="189"/>
      <c r="B5" s="187"/>
      <c r="C5" s="187"/>
      <c r="D5" s="187"/>
    </row>
    <row r="6" spans="1:13" x14ac:dyDescent="0.25">
      <c r="A6" s="187"/>
      <c r="B6" s="187"/>
      <c r="C6" s="187"/>
      <c r="D6" s="187"/>
    </row>
    <row r="7" spans="1:13" ht="18.75" x14ac:dyDescent="0.25">
      <c r="A7" s="190"/>
      <c r="B7" s="191"/>
      <c r="C7" s="191"/>
      <c r="D7" s="191"/>
    </row>
    <row r="8" spans="1:13" ht="17.25" thickBot="1" x14ac:dyDescent="0.3">
      <c r="A8" s="37"/>
      <c r="B8" s="38"/>
      <c r="C8" s="38"/>
      <c r="D8" s="39"/>
    </row>
    <row r="9" spans="1:13" ht="17.25" thickBot="1" x14ac:dyDescent="0.3">
      <c r="A9" s="40"/>
      <c r="B9" s="29"/>
      <c r="C9" s="133"/>
      <c r="D9" s="134"/>
    </row>
    <row r="10" spans="1:13" ht="17.25" customHeight="1" thickBot="1" x14ac:dyDescent="0.3">
      <c r="A10" s="41"/>
      <c r="B10" s="29"/>
      <c r="C10" s="133"/>
      <c r="D10" s="134"/>
    </row>
    <row r="11" spans="1:13" ht="17.25" thickBot="1" x14ac:dyDescent="0.3">
      <c r="A11" s="41"/>
      <c r="B11" s="29"/>
      <c r="C11" s="133"/>
      <c r="D11" s="134"/>
    </row>
    <row r="12" spans="1:13" ht="33" customHeight="1" thickBot="1" x14ac:dyDescent="0.3">
      <c r="A12" s="41"/>
      <c r="B12" s="29"/>
      <c r="C12" s="133"/>
      <c r="D12" s="134"/>
    </row>
    <row r="13" spans="1:13" ht="17.25" thickBot="1" x14ac:dyDescent="0.3">
      <c r="A13" s="41"/>
      <c r="B13" s="29"/>
      <c r="C13" s="133"/>
      <c r="D13" s="134"/>
    </row>
    <row r="14" spans="1:13" ht="33" customHeight="1" thickBot="1" x14ac:dyDescent="0.3">
      <c r="A14" s="41"/>
      <c r="B14" s="29"/>
      <c r="C14" s="133"/>
      <c r="D14" s="134"/>
    </row>
    <row r="15" spans="1:13" ht="17.25" customHeight="1" thickBot="1" x14ac:dyDescent="0.3">
      <c r="A15" s="41"/>
      <c r="B15" s="29"/>
      <c r="C15" s="133"/>
      <c r="D15" s="134"/>
    </row>
    <row r="16" spans="1:13" ht="33" customHeight="1" thickBot="1" x14ac:dyDescent="0.3">
      <c r="A16" s="42"/>
      <c r="B16" s="29"/>
      <c r="C16" s="133"/>
      <c r="D16" s="134"/>
    </row>
    <row r="17" spans="1:4" ht="17.25" customHeight="1" thickBot="1" x14ac:dyDescent="0.3">
      <c r="A17" s="43"/>
      <c r="B17" s="30"/>
      <c r="C17" s="135"/>
      <c r="D17" s="136"/>
    </row>
    <row r="18" spans="1:4" ht="64.900000000000006" customHeight="1" thickBot="1" x14ac:dyDescent="0.3">
      <c r="A18" s="44"/>
      <c r="B18" s="30"/>
      <c r="C18" s="131"/>
      <c r="D18" s="132"/>
    </row>
    <row r="19" spans="1:4" ht="16.5" customHeight="1" x14ac:dyDescent="0.25">
      <c r="A19" s="44"/>
      <c r="B19" s="192"/>
      <c r="C19" s="127"/>
      <c r="D19" s="128"/>
    </row>
    <row r="20" spans="1:4" ht="66" customHeight="1" thickBot="1" x14ac:dyDescent="0.3">
      <c r="A20" s="44"/>
      <c r="B20" s="193"/>
      <c r="C20" s="129"/>
      <c r="D20" s="130"/>
    </row>
    <row r="21" spans="1:4" ht="33" customHeight="1" thickBot="1" x14ac:dyDescent="0.3">
      <c r="A21" s="44"/>
      <c r="B21" s="30"/>
      <c r="C21" s="131"/>
      <c r="D21" s="132"/>
    </row>
    <row r="22" spans="1:4" ht="49.5" customHeight="1" thickBot="1" x14ac:dyDescent="0.3">
      <c r="A22" s="44"/>
      <c r="B22" s="30"/>
      <c r="C22" s="131"/>
      <c r="D22" s="132"/>
    </row>
    <row r="23" spans="1:4" ht="49.5" customHeight="1" thickBot="1" x14ac:dyDescent="0.3">
      <c r="A23" s="44"/>
      <c r="B23" s="30"/>
      <c r="C23" s="131"/>
      <c r="D23" s="132"/>
    </row>
    <row r="24" spans="1:4" ht="33" customHeight="1" thickBot="1" x14ac:dyDescent="0.3">
      <c r="A24" s="44"/>
      <c r="B24" s="30"/>
      <c r="C24" s="131"/>
      <c r="D24" s="132"/>
    </row>
    <row r="25" spans="1:4" ht="33" customHeight="1" thickBot="1" x14ac:dyDescent="0.3">
      <c r="A25" s="44"/>
      <c r="B25" s="30"/>
      <c r="C25" s="131"/>
      <c r="D25" s="132"/>
    </row>
    <row r="26" spans="1:4" ht="33" customHeight="1" thickBot="1" x14ac:dyDescent="0.3">
      <c r="A26" s="44"/>
      <c r="B26" s="30"/>
      <c r="C26" s="131"/>
      <c r="D26" s="132"/>
    </row>
    <row r="27" spans="1:4" ht="33" customHeight="1" thickBot="1" x14ac:dyDescent="0.3">
      <c r="A27" s="44"/>
      <c r="B27" s="30"/>
      <c r="C27" s="131"/>
      <c r="D27" s="132"/>
    </row>
    <row r="28" spans="1:4" ht="33" customHeight="1" thickBot="1" x14ac:dyDescent="0.3">
      <c r="A28" s="44"/>
      <c r="B28" s="30"/>
      <c r="C28" s="131"/>
      <c r="D28" s="132"/>
    </row>
    <row r="29" spans="1:4" ht="49.5" customHeight="1" x14ac:dyDescent="0.25">
      <c r="A29" s="44"/>
      <c r="B29" s="192"/>
      <c r="C29" s="145"/>
      <c r="D29" s="146"/>
    </row>
    <row r="30" spans="1:4" ht="49.5" customHeight="1" x14ac:dyDescent="0.25">
      <c r="A30" s="44"/>
      <c r="B30" s="194"/>
      <c r="C30" s="87"/>
      <c r="D30" s="88"/>
    </row>
    <row r="31" spans="1:4" ht="33" customHeight="1" x14ac:dyDescent="0.25">
      <c r="A31" s="44"/>
      <c r="B31" s="194"/>
      <c r="C31" s="147"/>
      <c r="D31" s="121"/>
    </row>
    <row r="32" spans="1:4" ht="49.5" customHeight="1" x14ac:dyDescent="0.25">
      <c r="A32" s="44"/>
      <c r="B32" s="194"/>
      <c r="C32" s="148"/>
      <c r="D32" s="149"/>
    </row>
    <row r="33" spans="1:4" ht="49.5" customHeight="1" x14ac:dyDescent="0.25">
      <c r="A33" s="44"/>
      <c r="B33" s="194"/>
      <c r="C33" s="87"/>
      <c r="D33" s="88"/>
    </row>
    <row r="34" spans="1:4" ht="33" customHeight="1" x14ac:dyDescent="0.25">
      <c r="A34" s="44"/>
      <c r="B34" s="194"/>
      <c r="C34" s="150"/>
      <c r="D34" s="151"/>
    </row>
    <row r="35" spans="1:4" ht="49.5" customHeight="1" thickBot="1" x14ac:dyDescent="0.3">
      <c r="A35" s="44"/>
      <c r="B35" s="193"/>
      <c r="C35" s="152"/>
      <c r="D35" s="153"/>
    </row>
    <row r="36" spans="1:4" ht="49.5" customHeight="1" thickBot="1" x14ac:dyDescent="0.3">
      <c r="A36" s="44"/>
      <c r="B36" s="30"/>
      <c r="C36" s="131"/>
      <c r="D36" s="132"/>
    </row>
    <row r="37" spans="1:4" ht="33" customHeight="1" thickBot="1" x14ac:dyDescent="0.3">
      <c r="A37" s="44"/>
      <c r="B37" s="30"/>
      <c r="C37" s="131"/>
      <c r="D37" s="132"/>
    </row>
    <row r="38" spans="1:4" ht="49.5" customHeight="1" thickBot="1" x14ac:dyDescent="0.3">
      <c r="A38" s="44"/>
      <c r="B38" s="30"/>
      <c r="C38" s="131"/>
      <c r="D38" s="132"/>
    </row>
    <row r="39" spans="1:4" ht="17.25" customHeight="1" thickBot="1" x14ac:dyDescent="0.3">
      <c r="A39" s="44"/>
      <c r="B39" s="30"/>
      <c r="C39" s="131"/>
      <c r="D39" s="132"/>
    </row>
    <row r="40" spans="1:4" ht="16.5" customHeight="1" thickBot="1" x14ac:dyDescent="0.3">
      <c r="A40" s="44"/>
      <c r="B40" s="30"/>
      <c r="C40" s="131"/>
      <c r="D40" s="132"/>
    </row>
    <row r="41" spans="1:4" ht="66" customHeight="1" thickBot="1" x14ac:dyDescent="0.3">
      <c r="A41" s="44"/>
      <c r="B41" s="30"/>
      <c r="C41" s="131"/>
      <c r="D41" s="132"/>
    </row>
    <row r="42" spans="1:4" ht="33" customHeight="1" thickBot="1" x14ac:dyDescent="0.3">
      <c r="A42" s="45"/>
      <c r="B42" s="30"/>
      <c r="C42" s="154"/>
      <c r="D42" s="155"/>
    </row>
    <row r="43" spans="1:4" ht="17.25" thickBot="1" x14ac:dyDescent="0.3">
      <c r="A43" s="46"/>
      <c r="B43" s="31"/>
      <c r="C43" s="156"/>
      <c r="D43" s="157"/>
    </row>
    <row r="44" spans="1:4" ht="17.25" thickBot="1" x14ac:dyDescent="0.3">
      <c r="A44" s="47"/>
      <c r="B44" s="31"/>
      <c r="C44" s="156"/>
      <c r="D44" s="157"/>
    </row>
    <row r="45" spans="1:4" ht="102" customHeight="1" thickBot="1" x14ac:dyDescent="0.3">
      <c r="A45" s="47"/>
      <c r="B45" s="31"/>
      <c r="C45" s="156"/>
      <c r="D45" s="157"/>
    </row>
    <row r="46" spans="1:4" ht="57" customHeight="1" thickBot="1" x14ac:dyDescent="0.3">
      <c r="A46" s="47"/>
      <c r="B46" s="31"/>
      <c r="C46" s="156"/>
      <c r="D46" s="157"/>
    </row>
    <row r="47" spans="1:4" ht="49.5" customHeight="1" thickBot="1" x14ac:dyDescent="0.3">
      <c r="A47" s="47"/>
      <c r="B47" s="31"/>
      <c r="C47" s="156"/>
      <c r="D47" s="157"/>
    </row>
    <row r="48" spans="1:4" ht="17.25" thickBot="1" x14ac:dyDescent="0.3">
      <c r="A48" s="47"/>
      <c r="B48" s="31"/>
      <c r="C48" s="156"/>
      <c r="D48" s="157"/>
    </row>
    <row r="49" spans="1:4" ht="17.25" thickBot="1" x14ac:dyDescent="0.3">
      <c r="A49" s="47"/>
      <c r="B49" s="31"/>
      <c r="C49" s="156"/>
      <c r="D49" s="157"/>
    </row>
    <row r="50" spans="1:4" ht="33" customHeight="1" thickBot="1" x14ac:dyDescent="0.3">
      <c r="A50" s="47"/>
      <c r="B50" s="31"/>
      <c r="C50" s="156"/>
      <c r="D50" s="157"/>
    </row>
    <row r="51" spans="1:4" ht="16.5" customHeight="1" thickBot="1" x14ac:dyDescent="0.3">
      <c r="A51" s="47"/>
      <c r="B51" s="31"/>
      <c r="C51" s="156"/>
      <c r="D51" s="157"/>
    </row>
    <row r="52" spans="1:4" ht="33" customHeight="1" thickBot="1" x14ac:dyDescent="0.3">
      <c r="A52" s="47"/>
      <c r="B52" s="31"/>
      <c r="C52" s="156"/>
      <c r="D52" s="157"/>
    </row>
    <row r="53" spans="1:4" ht="49.5" customHeight="1" thickBot="1" x14ac:dyDescent="0.3">
      <c r="A53" s="47"/>
      <c r="B53" s="31"/>
      <c r="C53" s="156"/>
      <c r="D53" s="157"/>
    </row>
    <row r="54" spans="1:4" ht="17.25" thickBot="1" x14ac:dyDescent="0.3">
      <c r="A54" s="47"/>
      <c r="B54" s="31"/>
      <c r="C54" s="156"/>
      <c r="D54" s="157"/>
    </row>
    <row r="55" spans="1:4" ht="33" customHeight="1" thickBot="1" x14ac:dyDescent="0.3">
      <c r="A55" s="47"/>
      <c r="B55" s="31"/>
      <c r="C55" s="156"/>
      <c r="D55" s="157"/>
    </row>
    <row r="56" spans="1:4" ht="33" customHeight="1" thickBot="1" x14ac:dyDescent="0.3">
      <c r="A56" s="47"/>
      <c r="B56" s="31"/>
      <c r="C56" s="156"/>
      <c r="D56" s="157"/>
    </row>
    <row r="57" spans="1:4" ht="49.5" customHeight="1" thickBot="1" x14ac:dyDescent="0.3">
      <c r="A57" s="47"/>
      <c r="B57" s="31"/>
      <c r="C57" s="156"/>
      <c r="D57" s="157"/>
    </row>
    <row r="58" spans="1:4" ht="17.25" thickBot="1" x14ac:dyDescent="0.3">
      <c r="A58" s="47"/>
      <c r="B58" s="31"/>
      <c r="C58" s="156"/>
      <c r="D58" s="157"/>
    </row>
    <row r="59" spans="1:4" ht="17.25" thickBot="1" x14ac:dyDescent="0.3">
      <c r="A59" s="48"/>
      <c r="B59" s="31"/>
      <c r="C59" s="156"/>
      <c r="D59" s="157"/>
    </row>
    <row r="60" spans="1:4" ht="16.5" customHeight="1" thickBot="1" x14ac:dyDescent="0.3">
      <c r="A60" s="49"/>
      <c r="B60" s="195"/>
      <c r="C60" s="164"/>
      <c r="D60" s="165"/>
    </row>
    <row r="61" spans="1:4" ht="17.25" thickBot="1" x14ac:dyDescent="0.3">
      <c r="A61" s="50"/>
      <c r="B61" s="196"/>
      <c r="C61" s="32"/>
      <c r="D61" s="51"/>
    </row>
    <row r="62" spans="1:4" ht="64.900000000000006" customHeight="1" thickBot="1" x14ac:dyDescent="0.3">
      <c r="A62" s="50"/>
      <c r="B62" s="196"/>
      <c r="C62" s="32"/>
      <c r="D62" s="51"/>
    </row>
    <row r="63" spans="1:4" ht="64.900000000000006" customHeight="1" thickBot="1" x14ac:dyDescent="0.3">
      <c r="A63" s="50"/>
      <c r="B63" s="196"/>
      <c r="C63" s="32"/>
      <c r="D63" s="51"/>
    </row>
    <row r="64" spans="1:4" ht="17.25" customHeight="1" thickBot="1" x14ac:dyDescent="0.3">
      <c r="A64" s="50"/>
      <c r="B64" s="196"/>
      <c r="C64" s="32"/>
      <c r="D64" s="51"/>
    </row>
    <row r="65" spans="1:4" ht="82.5" customHeight="1" x14ac:dyDescent="0.25">
      <c r="A65" s="50"/>
      <c r="B65" s="196"/>
      <c r="C65" s="33"/>
      <c r="D65" s="52"/>
    </row>
    <row r="66" spans="1:4" ht="32.450000000000003" customHeight="1" x14ac:dyDescent="0.25">
      <c r="A66" s="50"/>
      <c r="B66" s="196"/>
      <c r="C66" s="120"/>
      <c r="D66" s="121"/>
    </row>
    <row r="67" spans="1:4" ht="64.900000000000006" customHeight="1" x14ac:dyDescent="0.25">
      <c r="A67" s="50"/>
      <c r="B67" s="196"/>
      <c r="C67" s="122"/>
      <c r="D67" s="123"/>
    </row>
    <row r="68" spans="1:4" ht="66" customHeight="1" thickBot="1" x14ac:dyDescent="0.3">
      <c r="A68" s="50"/>
      <c r="B68" s="196"/>
      <c r="C68" s="124"/>
      <c r="D68" s="125"/>
    </row>
    <row r="69" spans="1:4" ht="16.5" customHeight="1" x14ac:dyDescent="0.25">
      <c r="A69" s="50"/>
      <c r="B69" s="196"/>
      <c r="C69" s="33"/>
      <c r="D69" s="52"/>
    </row>
    <row r="70" spans="1:4" x14ac:dyDescent="0.25">
      <c r="A70" s="50"/>
      <c r="B70" s="196"/>
      <c r="C70" s="137"/>
      <c r="D70" s="138"/>
    </row>
    <row r="71" spans="1:4" ht="49.5" customHeight="1" thickBot="1" x14ac:dyDescent="0.3">
      <c r="A71" s="50"/>
      <c r="B71" s="196"/>
      <c r="C71" s="139"/>
      <c r="D71" s="140"/>
    </row>
    <row r="72" spans="1:4" ht="66" customHeight="1" x14ac:dyDescent="0.25">
      <c r="A72" s="50"/>
      <c r="B72" s="196"/>
      <c r="C72" s="33"/>
      <c r="D72" s="52"/>
    </row>
    <row r="73" spans="1:4" ht="64.900000000000006" customHeight="1" x14ac:dyDescent="0.25">
      <c r="A73" s="50"/>
      <c r="B73" s="196"/>
      <c r="C73" s="141"/>
      <c r="D73" s="142"/>
    </row>
    <row r="74" spans="1:4" ht="16.5" customHeight="1" thickBot="1" x14ac:dyDescent="0.3">
      <c r="A74" s="50"/>
      <c r="B74" s="197"/>
      <c r="C74" s="143"/>
      <c r="D74" s="144"/>
    </row>
    <row r="75" spans="1:4" ht="33" customHeight="1" thickBot="1" x14ac:dyDescent="0.3">
      <c r="A75" s="50"/>
      <c r="B75" s="34"/>
      <c r="C75" s="160"/>
      <c r="D75" s="161"/>
    </row>
    <row r="76" spans="1:4" ht="64.900000000000006" customHeight="1" thickBot="1" x14ac:dyDescent="0.3">
      <c r="A76" s="50"/>
      <c r="B76" s="34"/>
      <c r="C76" s="160"/>
      <c r="D76" s="161"/>
    </row>
    <row r="77" spans="1:4" ht="17.25" thickBot="1" x14ac:dyDescent="0.3">
      <c r="A77" s="50"/>
      <c r="B77" s="34"/>
      <c r="C77" s="160"/>
      <c r="D77" s="161"/>
    </row>
    <row r="78" spans="1:4" ht="66" customHeight="1" thickBot="1" x14ac:dyDescent="0.3">
      <c r="A78" s="50"/>
      <c r="B78" s="34"/>
      <c r="C78" s="160"/>
      <c r="D78" s="161"/>
    </row>
    <row r="79" spans="1:4" ht="48.6" customHeight="1" x14ac:dyDescent="0.25">
      <c r="A79" s="50"/>
      <c r="B79" s="198"/>
      <c r="C79" s="158"/>
      <c r="D79" s="159"/>
    </row>
    <row r="80" spans="1:4" ht="64.900000000000006" customHeight="1" thickBot="1" x14ac:dyDescent="0.3">
      <c r="A80" s="50"/>
      <c r="B80" s="197"/>
      <c r="C80" s="124"/>
      <c r="D80" s="125"/>
    </row>
    <row r="81" spans="1:4" ht="66" customHeight="1" thickBot="1" x14ac:dyDescent="0.3">
      <c r="A81" s="50"/>
      <c r="B81" s="34"/>
      <c r="C81" s="160"/>
      <c r="D81" s="161"/>
    </row>
    <row r="82" spans="1:4" ht="97.15" customHeight="1" thickBot="1" x14ac:dyDescent="0.3">
      <c r="A82" s="53"/>
      <c r="B82" s="34"/>
      <c r="C82" s="162"/>
      <c r="D82" s="163"/>
    </row>
    <row r="83" spans="1:4" ht="49.5" customHeight="1" thickBot="1" x14ac:dyDescent="0.3">
      <c r="A83" s="54"/>
      <c r="B83" s="35"/>
      <c r="C83" s="118"/>
      <c r="D83" s="119"/>
    </row>
    <row r="84" spans="1:4" ht="66" customHeight="1" thickBot="1" x14ac:dyDescent="0.3">
      <c r="A84" s="55"/>
      <c r="B84" s="35"/>
      <c r="C84" s="118"/>
      <c r="D84" s="119"/>
    </row>
    <row r="85" spans="1:4" ht="64.900000000000006" customHeight="1" thickBot="1" x14ac:dyDescent="0.3">
      <c r="A85" s="55"/>
      <c r="B85" s="35"/>
      <c r="C85" s="118"/>
      <c r="D85" s="119"/>
    </row>
    <row r="86" spans="1:4" ht="82.5" customHeight="1" thickBot="1" x14ac:dyDescent="0.3">
      <c r="A86" s="55"/>
      <c r="B86" s="35"/>
      <c r="C86" s="118"/>
      <c r="D86" s="119"/>
    </row>
    <row r="87" spans="1:4" ht="41.45" customHeight="1" thickBot="1" x14ac:dyDescent="0.3">
      <c r="A87" s="55"/>
      <c r="B87" s="35"/>
      <c r="C87" s="118"/>
      <c r="D87" s="119"/>
    </row>
    <row r="88" spans="1:4" ht="41.45" customHeight="1" thickBot="1" x14ac:dyDescent="0.3">
      <c r="A88" s="55"/>
      <c r="B88" s="35"/>
      <c r="C88" s="118"/>
      <c r="D88" s="119"/>
    </row>
    <row r="89" spans="1:4" ht="69" customHeight="1" x14ac:dyDescent="0.25">
      <c r="A89" s="55"/>
      <c r="B89" s="199"/>
      <c r="C89" s="166"/>
      <c r="D89" s="167"/>
    </row>
    <row r="90" spans="1:4" ht="42.75" customHeight="1" x14ac:dyDescent="0.25">
      <c r="A90" s="55"/>
      <c r="B90" s="200"/>
      <c r="C90" s="168"/>
      <c r="D90" s="169"/>
    </row>
    <row r="91" spans="1:4" ht="178.15" customHeight="1" x14ac:dyDescent="0.25">
      <c r="A91" s="55"/>
      <c r="B91" s="200"/>
      <c r="C91" s="168"/>
      <c r="D91" s="169"/>
    </row>
    <row r="92" spans="1:4" ht="113.45" customHeight="1" x14ac:dyDescent="0.25">
      <c r="A92" s="55"/>
      <c r="B92" s="200"/>
      <c r="C92" s="168"/>
      <c r="D92" s="169"/>
    </row>
    <row r="93" spans="1:4" ht="42.75" customHeight="1" thickBot="1" x14ac:dyDescent="0.3">
      <c r="A93" s="55"/>
      <c r="B93" s="201"/>
      <c r="C93" s="170"/>
      <c r="D93" s="171"/>
    </row>
    <row r="94" spans="1:4" ht="210.6" customHeight="1" thickBot="1" x14ac:dyDescent="0.3">
      <c r="A94" s="55"/>
      <c r="B94" s="35"/>
      <c r="C94" s="118"/>
      <c r="D94" s="119"/>
    </row>
    <row r="95" spans="1:4" ht="97.15" customHeight="1" x14ac:dyDescent="0.25">
      <c r="A95" s="55"/>
      <c r="B95" s="199"/>
      <c r="C95" s="172"/>
      <c r="D95" s="173"/>
    </row>
    <row r="96" spans="1:4" ht="113.45" customHeight="1" thickBot="1" x14ac:dyDescent="0.3">
      <c r="A96" s="55"/>
      <c r="B96" s="201"/>
      <c r="C96" s="176"/>
      <c r="D96" s="177"/>
    </row>
    <row r="97" spans="1:4" ht="64.150000000000006" customHeight="1" x14ac:dyDescent="0.25">
      <c r="A97" s="55"/>
      <c r="B97" s="199"/>
      <c r="C97" s="172"/>
      <c r="D97" s="173"/>
    </row>
    <row r="98" spans="1:4" ht="82.5" customHeight="1" x14ac:dyDescent="0.25">
      <c r="A98" s="55"/>
      <c r="B98" s="200"/>
      <c r="C98" s="174"/>
      <c r="D98" s="175"/>
    </row>
    <row r="99" spans="1:4" ht="97.15" customHeight="1" thickBot="1" x14ac:dyDescent="0.3">
      <c r="A99" s="55"/>
      <c r="B99" s="201"/>
      <c r="C99" s="176"/>
      <c r="D99" s="177"/>
    </row>
    <row r="100" spans="1:4" ht="99" customHeight="1" x14ac:dyDescent="0.25">
      <c r="A100" s="55"/>
      <c r="B100" s="199"/>
      <c r="C100" s="172"/>
      <c r="D100" s="173"/>
    </row>
    <row r="101" spans="1:4" ht="226.9" customHeight="1" x14ac:dyDescent="0.25">
      <c r="A101" s="55"/>
      <c r="B101" s="200"/>
      <c r="C101" s="174"/>
      <c r="D101" s="175"/>
    </row>
    <row r="102" spans="1:4" ht="198" customHeight="1" x14ac:dyDescent="0.25">
      <c r="A102" s="55"/>
      <c r="B102" s="200"/>
      <c r="C102" s="174"/>
      <c r="D102" s="175"/>
    </row>
    <row r="103" spans="1:4" ht="145.9" customHeight="1" x14ac:dyDescent="0.25">
      <c r="A103" s="55"/>
      <c r="B103" s="200"/>
      <c r="C103" s="174"/>
      <c r="D103" s="175"/>
    </row>
    <row r="104" spans="1:4" ht="64.900000000000006" customHeight="1" x14ac:dyDescent="0.25">
      <c r="A104" s="55"/>
      <c r="B104" s="200"/>
      <c r="C104" s="174"/>
      <c r="D104" s="175"/>
    </row>
    <row r="105" spans="1:4" ht="198" customHeight="1" x14ac:dyDescent="0.25">
      <c r="A105" s="55"/>
      <c r="B105" s="200"/>
      <c r="C105" s="174"/>
      <c r="D105" s="175"/>
    </row>
    <row r="106" spans="1:4" ht="132" customHeight="1" x14ac:dyDescent="0.25">
      <c r="A106" s="55"/>
      <c r="B106" s="200"/>
      <c r="C106" s="174"/>
      <c r="D106" s="175"/>
    </row>
    <row r="107" spans="1:4" ht="145.9" customHeight="1" x14ac:dyDescent="0.25">
      <c r="A107" s="55"/>
      <c r="B107" s="200"/>
      <c r="C107" s="174"/>
      <c r="D107" s="175"/>
    </row>
    <row r="108" spans="1:4" ht="132" customHeight="1" thickBot="1" x14ac:dyDescent="0.3">
      <c r="A108" s="55"/>
      <c r="B108" s="201"/>
      <c r="C108" s="176"/>
      <c r="D108" s="177"/>
    </row>
    <row r="109" spans="1:4" ht="115.5" customHeight="1" thickBot="1" x14ac:dyDescent="0.3">
      <c r="A109" s="55"/>
      <c r="B109" s="35"/>
      <c r="C109" s="118"/>
      <c r="D109" s="119"/>
    </row>
    <row r="110" spans="1:4" ht="99" customHeight="1" thickBot="1" x14ac:dyDescent="0.3">
      <c r="A110" s="55"/>
      <c r="B110" s="199"/>
      <c r="C110" s="36"/>
      <c r="D110" s="56"/>
    </row>
    <row r="111" spans="1:4" ht="132" customHeight="1" x14ac:dyDescent="0.25">
      <c r="A111" s="55"/>
      <c r="B111" s="200"/>
      <c r="C111" s="202"/>
      <c r="D111" s="203"/>
    </row>
    <row r="112" spans="1:4" ht="99" customHeight="1" thickBot="1" x14ac:dyDescent="0.3">
      <c r="A112" s="55"/>
      <c r="B112" s="200"/>
      <c r="C112" s="204"/>
      <c r="D112" s="205"/>
    </row>
    <row r="113" spans="1:4" ht="26.25" customHeight="1" thickBot="1" x14ac:dyDescent="0.3">
      <c r="A113" s="55"/>
      <c r="B113" s="200"/>
      <c r="C113" s="36"/>
      <c r="D113" s="56"/>
    </row>
    <row r="114" spans="1:4" ht="49.5" customHeight="1" x14ac:dyDescent="0.25">
      <c r="A114" s="55"/>
      <c r="B114" s="200"/>
      <c r="C114" s="202"/>
      <c r="D114" s="203"/>
    </row>
    <row r="115" spans="1:4" ht="66" customHeight="1" thickBot="1" x14ac:dyDescent="0.3">
      <c r="A115" s="55"/>
      <c r="B115" s="200"/>
      <c r="C115" s="204"/>
      <c r="D115" s="205"/>
    </row>
    <row r="116" spans="1:4" ht="66" customHeight="1" x14ac:dyDescent="0.25">
      <c r="A116" s="55"/>
      <c r="B116" s="200"/>
      <c r="C116" s="206"/>
      <c r="D116" s="57"/>
    </row>
    <row r="117" spans="1:4" ht="198" customHeight="1" x14ac:dyDescent="0.25">
      <c r="A117" s="55"/>
      <c r="B117" s="200"/>
      <c r="C117" s="207"/>
      <c r="D117" s="58"/>
    </row>
    <row r="118" spans="1:4" ht="82.5" customHeight="1" x14ac:dyDescent="0.25">
      <c r="A118" s="55"/>
      <c r="B118" s="200"/>
      <c r="C118" s="207"/>
      <c r="D118" s="58"/>
    </row>
    <row r="119" spans="1:4" ht="115.5" customHeight="1" x14ac:dyDescent="0.25">
      <c r="A119" s="55"/>
      <c r="B119" s="200"/>
      <c r="C119" s="207"/>
      <c r="D119" s="58"/>
    </row>
    <row r="120" spans="1:4" ht="49.5" customHeight="1" thickBot="1" x14ac:dyDescent="0.3">
      <c r="A120" s="55"/>
      <c r="B120" s="201"/>
      <c r="C120" s="208"/>
      <c r="D120" s="59"/>
    </row>
    <row r="121" spans="1:4" ht="132" customHeight="1" x14ac:dyDescent="0.25">
      <c r="A121" s="60"/>
      <c r="B121" s="73"/>
      <c r="C121" s="178"/>
      <c r="D121" s="179"/>
    </row>
    <row r="122" spans="1:4" ht="99" customHeight="1" x14ac:dyDescent="0.25"/>
    <row r="123" spans="1:4" ht="132" customHeight="1" thickBot="1" x14ac:dyDescent="0.3">
      <c r="A123" s="225"/>
      <c r="B123" s="226"/>
    </row>
    <row r="124" spans="1:4" ht="16.5" customHeight="1" x14ac:dyDescent="0.25">
      <c r="A124" s="60"/>
      <c r="B124" s="73"/>
      <c r="C124" s="178"/>
      <c r="D124" s="179"/>
    </row>
    <row r="125" spans="1:4" ht="50.25" customHeight="1" x14ac:dyDescent="0.25"/>
    <row r="126" spans="1:4" ht="33" customHeight="1" thickBot="1" x14ac:dyDescent="0.3">
      <c r="A126" s="225"/>
      <c r="B126" s="226"/>
    </row>
    <row r="127" spans="1:4" ht="66" customHeight="1" x14ac:dyDescent="0.25">
      <c r="A127" s="55"/>
      <c r="B127" s="199"/>
      <c r="C127" s="180"/>
      <c r="D127" s="181"/>
    </row>
    <row r="128" spans="1:4" ht="214.5" customHeight="1" x14ac:dyDescent="0.25">
      <c r="A128" s="55"/>
      <c r="B128" s="200"/>
      <c r="C128" s="182"/>
      <c r="D128" s="183"/>
    </row>
    <row r="129" spans="1:4" ht="99" customHeight="1" x14ac:dyDescent="0.25">
      <c r="A129" s="55"/>
      <c r="B129" s="200"/>
      <c r="C129" s="182"/>
      <c r="D129" s="183"/>
    </row>
    <row r="130" spans="1:4" x14ac:dyDescent="0.25">
      <c r="A130" s="55"/>
      <c r="B130" s="200"/>
      <c r="C130" s="174"/>
      <c r="D130" s="175"/>
    </row>
    <row r="131" spans="1:4" ht="16.5" customHeight="1" x14ac:dyDescent="0.25">
      <c r="A131" s="55"/>
      <c r="B131" s="200"/>
      <c r="C131" s="182"/>
      <c r="D131" s="183"/>
    </row>
    <row r="132" spans="1:4" ht="66" customHeight="1" x14ac:dyDescent="0.25">
      <c r="A132" s="55"/>
      <c r="B132" s="200"/>
      <c r="C132" s="182"/>
      <c r="D132" s="183"/>
    </row>
    <row r="133" spans="1:4" ht="66" customHeight="1" x14ac:dyDescent="0.25">
      <c r="A133" s="55"/>
      <c r="B133" s="200"/>
      <c r="C133" s="182"/>
      <c r="D133" s="183"/>
    </row>
    <row r="134" spans="1:4" ht="148.5" customHeight="1" x14ac:dyDescent="0.25">
      <c r="A134" s="55"/>
      <c r="B134" s="200"/>
      <c r="C134" s="182"/>
      <c r="D134" s="183"/>
    </row>
    <row r="135" spans="1:4" ht="115.5" customHeight="1" x14ac:dyDescent="0.25">
      <c r="A135" s="55"/>
      <c r="B135" s="200"/>
      <c r="C135" s="182"/>
      <c r="D135" s="183"/>
    </row>
    <row r="136" spans="1:4" ht="148.5" customHeight="1" thickBot="1" x14ac:dyDescent="0.3">
      <c r="A136" s="55"/>
      <c r="B136" s="201"/>
      <c r="C136" s="184"/>
      <c r="D136" s="185"/>
    </row>
    <row r="137" spans="1:4" ht="17.25" thickBot="1" x14ac:dyDescent="0.3">
      <c r="A137" s="55"/>
      <c r="B137" s="35"/>
      <c r="C137" s="118"/>
      <c r="D137" s="119"/>
    </row>
    <row r="138" spans="1:4" ht="17.25" thickBot="1" x14ac:dyDescent="0.3">
      <c r="A138" s="55"/>
      <c r="B138" s="199"/>
      <c r="C138" s="36"/>
      <c r="D138" s="56"/>
    </row>
    <row r="139" spans="1:4" x14ac:dyDescent="0.25">
      <c r="A139" s="55"/>
      <c r="B139" s="200"/>
      <c r="C139" s="202"/>
      <c r="D139" s="203"/>
    </row>
    <row r="140" spans="1:4" ht="17.25" thickBot="1" x14ac:dyDescent="0.3">
      <c r="A140" s="55"/>
      <c r="B140" s="200"/>
      <c r="C140" s="204"/>
      <c r="D140" s="205"/>
    </row>
    <row r="141" spans="1:4" ht="17.25" thickBot="1" x14ac:dyDescent="0.3">
      <c r="A141" s="55"/>
      <c r="B141" s="200"/>
      <c r="C141" s="36"/>
      <c r="D141" s="56"/>
    </row>
    <row r="142" spans="1:4" x14ac:dyDescent="0.25">
      <c r="A142" s="55"/>
      <c r="B142" s="200"/>
      <c r="C142" s="202"/>
      <c r="D142" s="203"/>
    </row>
    <row r="143" spans="1:4" ht="17.25" thickBot="1" x14ac:dyDescent="0.3">
      <c r="A143" s="55"/>
      <c r="B143" s="200"/>
      <c r="C143" s="204"/>
      <c r="D143" s="205"/>
    </row>
    <row r="144" spans="1:4" x14ac:dyDescent="0.25">
      <c r="A144" s="55"/>
      <c r="B144" s="200"/>
      <c r="C144" s="206"/>
      <c r="D144" s="57"/>
    </row>
    <row r="145" spans="1:4" x14ac:dyDescent="0.25">
      <c r="A145" s="55"/>
      <c r="B145" s="200"/>
      <c r="C145" s="207"/>
      <c r="D145" s="58"/>
    </row>
    <row r="146" spans="1:4" x14ac:dyDescent="0.25">
      <c r="A146" s="55"/>
      <c r="B146" s="200"/>
      <c r="C146" s="207"/>
      <c r="D146" s="58"/>
    </row>
    <row r="147" spans="1:4" x14ac:dyDescent="0.25">
      <c r="A147" s="55"/>
      <c r="B147" s="200"/>
      <c r="C147" s="207"/>
      <c r="D147" s="58"/>
    </row>
    <row r="148" spans="1:4" ht="17.25" thickBot="1" x14ac:dyDescent="0.3">
      <c r="A148" s="55"/>
      <c r="B148" s="201"/>
      <c r="C148" s="208"/>
      <c r="D148" s="59"/>
    </row>
    <row r="149" spans="1:4" x14ac:dyDescent="0.25">
      <c r="A149" s="60"/>
      <c r="B149" s="73"/>
      <c r="C149" s="178"/>
      <c r="D149" s="179"/>
    </row>
    <row r="150" spans="1:4" ht="17.25" x14ac:dyDescent="0.25">
      <c r="A150" s="92"/>
    </row>
    <row r="151" spans="1:4" x14ac:dyDescent="0.25">
      <c r="A151" s="93"/>
      <c r="B151" s="94"/>
      <c r="C151" s="95"/>
    </row>
    <row r="152" spans="1:4" x14ac:dyDescent="0.25">
      <c r="A152" s="93"/>
      <c r="B152" s="94"/>
      <c r="C152" s="95"/>
    </row>
    <row r="153" spans="1:4" x14ac:dyDescent="0.25">
      <c r="A153" s="93"/>
      <c r="B153" s="94"/>
      <c r="C153" s="95"/>
    </row>
    <row r="154" spans="1:4" x14ac:dyDescent="0.25">
      <c r="A154" s="93"/>
      <c r="B154" s="94"/>
      <c r="C154" s="95"/>
    </row>
    <row r="155" spans="1:4" x14ac:dyDescent="0.25">
      <c r="A155" s="93"/>
      <c r="B155" s="94"/>
      <c r="C155" s="95"/>
    </row>
    <row r="156" spans="1:4" x14ac:dyDescent="0.25">
      <c r="A156" s="93"/>
      <c r="B156" s="94"/>
      <c r="C156" s="95"/>
    </row>
    <row r="157" spans="1:4" x14ac:dyDescent="0.25">
      <c r="A157" s="93"/>
    </row>
    <row r="158" spans="1:4" x14ac:dyDescent="0.25">
      <c r="A158" s="93"/>
    </row>
    <row r="159" spans="1:4" x14ac:dyDescent="0.25">
      <c r="A159" s="93"/>
    </row>
    <row r="160" spans="1:4" x14ac:dyDescent="0.25">
      <c r="A160" s="93"/>
    </row>
    <row r="161" spans="1:2" x14ac:dyDescent="0.25">
      <c r="A161" s="93"/>
    </row>
    <row r="162" spans="1:2" x14ac:dyDescent="0.25">
      <c r="A162" s="93"/>
    </row>
    <row r="163" spans="1:2" x14ac:dyDescent="0.25">
      <c r="A163" s="93"/>
    </row>
    <row r="164" spans="1:2" x14ac:dyDescent="0.25">
      <c r="A164" s="93"/>
    </row>
    <row r="165" spans="1:2" x14ac:dyDescent="0.25">
      <c r="A165" s="93"/>
    </row>
    <row r="166" spans="1:2" x14ac:dyDescent="0.25">
      <c r="A166" s="93"/>
    </row>
    <row r="167" spans="1:2" x14ac:dyDescent="0.25">
      <c r="A167" s="93"/>
    </row>
    <row r="168" spans="1:2" x14ac:dyDescent="0.25">
      <c r="A168" s="96"/>
    </row>
    <row r="170" spans="1:2" x14ac:dyDescent="0.25">
      <c r="A170" s="97"/>
      <c r="B170" s="98"/>
    </row>
  </sheetData>
  <mergeCells count="2">
    <mergeCell ref="F1:M1"/>
    <mergeCell ref="F2:M4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6250" r:id="rId4" name="Control 106">
          <controlPr defaultSize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2</xdr:col>
                <xdr:colOff>238125</xdr:colOff>
                <xdr:row>2</xdr:row>
                <xdr:rowOff>19050</xdr:rowOff>
              </to>
            </anchor>
          </controlPr>
        </control>
      </mc:Choice>
      <mc:Fallback>
        <control shapeId="6250" r:id="rId4" name="Control 106"/>
      </mc:Fallback>
    </mc:AlternateContent>
    <mc:AlternateContent xmlns:mc="http://schemas.openxmlformats.org/markup-compatibility/2006">
      <mc:Choice Requires="x14">
        <control shapeId="6249" r:id="rId6" name="Control 105">
          <controlPr defaultSize="0" r:id="rId7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1</xdr:col>
                <xdr:colOff>238125</xdr:colOff>
                <xdr:row>2</xdr:row>
                <xdr:rowOff>19050</xdr:rowOff>
              </to>
            </anchor>
          </controlPr>
        </control>
      </mc:Choice>
      <mc:Fallback>
        <control shapeId="6249" r:id="rId6" name="Control 105"/>
      </mc:Fallback>
    </mc:AlternateContent>
    <mc:AlternateContent xmlns:mc="http://schemas.openxmlformats.org/markup-compatibility/2006">
      <mc:Choice Requires="x14">
        <control shapeId="6246" r:id="rId8" name="Control 102">
          <controlPr defaultSize="0" r:id="rId9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2</xdr:col>
                <xdr:colOff>238125</xdr:colOff>
                <xdr:row>2</xdr:row>
                <xdr:rowOff>19050</xdr:rowOff>
              </to>
            </anchor>
          </controlPr>
        </control>
      </mc:Choice>
      <mc:Fallback>
        <control shapeId="6246" r:id="rId8" name="Control 102"/>
      </mc:Fallback>
    </mc:AlternateContent>
    <mc:AlternateContent xmlns:mc="http://schemas.openxmlformats.org/markup-compatibility/2006">
      <mc:Choice Requires="x14">
        <control shapeId="6245" r:id="rId10" name="Control 101">
          <controlPr defaultSize="0" r:id="rId11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1</xdr:col>
                <xdr:colOff>238125</xdr:colOff>
                <xdr:row>2</xdr:row>
                <xdr:rowOff>19050</xdr:rowOff>
              </to>
            </anchor>
          </controlPr>
        </control>
      </mc:Choice>
      <mc:Fallback>
        <control shapeId="6245" r:id="rId10" name="Control 101"/>
      </mc:Fallback>
    </mc:AlternateContent>
    <mc:AlternateContent xmlns:mc="http://schemas.openxmlformats.org/markup-compatibility/2006">
      <mc:Choice Requires="x14">
        <control shapeId="6244" r:id="rId12" name="Control 100">
          <controlPr defaultSize="0" r:id="rId13">
            <anchor moveWithCells="1">
              <from>
                <xdr:col>1</xdr:col>
                <xdr:colOff>0</xdr:colOff>
                <xdr:row>167</xdr:row>
                <xdr:rowOff>0</xdr:rowOff>
              </from>
              <to>
                <xdr:col>4</xdr:col>
                <xdr:colOff>571500</xdr:colOff>
                <xdr:row>171</xdr:row>
                <xdr:rowOff>123825</xdr:rowOff>
              </to>
            </anchor>
          </controlPr>
        </control>
      </mc:Choice>
      <mc:Fallback>
        <control shapeId="6244" r:id="rId12" name="Control 100"/>
      </mc:Fallback>
    </mc:AlternateContent>
    <mc:AlternateContent xmlns:mc="http://schemas.openxmlformats.org/markup-compatibility/2006">
      <mc:Choice Requires="x14">
        <control shapeId="6243" r:id="rId14" name="Control 99">
          <controlPr defaultSize="0" r:id="rId15">
            <anchor moveWithCells="1">
              <from>
                <xdr:col>1</xdr:col>
                <xdr:colOff>0</xdr:colOff>
                <xdr:row>167</xdr:row>
                <xdr:rowOff>0</xdr:rowOff>
              </from>
              <to>
                <xdr:col>4</xdr:col>
                <xdr:colOff>571500</xdr:colOff>
                <xdr:row>171</xdr:row>
                <xdr:rowOff>123825</xdr:rowOff>
              </to>
            </anchor>
          </controlPr>
        </control>
      </mc:Choice>
      <mc:Fallback>
        <control shapeId="6243" r:id="rId14" name="Control 99"/>
      </mc:Fallback>
    </mc:AlternateContent>
    <mc:AlternateContent xmlns:mc="http://schemas.openxmlformats.org/markup-compatibility/2006">
      <mc:Choice Requires="x14">
        <control shapeId="6242" r:id="rId16" name="Control 98">
          <controlPr defaultSize="0" r:id="rId17">
            <anchor moveWithCells="1">
              <from>
                <xdr:col>1</xdr:col>
                <xdr:colOff>0</xdr:colOff>
                <xdr:row>167</xdr:row>
                <xdr:rowOff>0</xdr:rowOff>
              </from>
              <to>
                <xdr:col>4</xdr:col>
                <xdr:colOff>571500</xdr:colOff>
                <xdr:row>171</xdr:row>
                <xdr:rowOff>123825</xdr:rowOff>
              </to>
            </anchor>
          </controlPr>
        </control>
      </mc:Choice>
      <mc:Fallback>
        <control shapeId="6242" r:id="rId16" name="Control 98"/>
      </mc:Fallback>
    </mc:AlternateContent>
    <mc:AlternateContent xmlns:mc="http://schemas.openxmlformats.org/markup-compatibility/2006">
      <mc:Choice Requires="x14">
        <control shapeId="6241" r:id="rId18" name="Control 97">
          <controlPr defaultSize="0" r:id="rId19">
            <anchor moveWithCells="1">
              <from>
                <xdr:col>1</xdr:col>
                <xdr:colOff>0</xdr:colOff>
                <xdr:row>167</xdr:row>
                <xdr:rowOff>0</xdr:rowOff>
              </from>
              <to>
                <xdr:col>4</xdr:col>
                <xdr:colOff>571500</xdr:colOff>
                <xdr:row>171</xdr:row>
                <xdr:rowOff>123825</xdr:rowOff>
              </to>
            </anchor>
          </controlPr>
        </control>
      </mc:Choice>
      <mc:Fallback>
        <control shapeId="6241" r:id="rId18" name="Control 97"/>
      </mc:Fallback>
    </mc:AlternateContent>
    <mc:AlternateContent xmlns:mc="http://schemas.openxmlformats.org/markup-compatibility/2006">
      <mc:Choice Requires="x14">
        <control shapeId="6240" r:id="rId20" name="Control 96">
          <controlPr defaultSize="0" r:id="rId21">
            <anchor moveWithCells="1">
              <from>
                <xdr:col>1</xdr:col>
                <xdr:colOff>0</xdr:colOff>
                <xdr:row>167</xdr:row>
                <xdr:rowOff>0</xdr:rowOff>
              </from>
              <to>
                <xdr:col>4</xdr:col>
                <xdr:colOff>571500</xdr:colOff>
                <xdr:row>171</xdr:row>
                <xdr:rowOff>123825</xdr:rowOff>
              </to>
            </anchor>
          </controlPr>
        </control>
      </mc:Choice>
      <mc:Fallback>
        <control shapeId="6240" r:id="rId20" name="Control 96"/>
      </mc:Fallback>
    </mc:AlternateContent>
    <mc:AlternateContent xmlns:mc="http://schemas.openxmlformats.org/markup-compatibility/2006">
      <mc:Choice Requires="x14">
        <control shapeId="6239" r:id="rId22" name="Control 95">
          <controlPr defaultSize="0" r:id="rId23">
            <anchor moveWithCells="1">
              <from>
                <xdr:col>1</xdr:col>
                <xdr:colOff>0</xdr:colOff>
                <xdr:row>167</xdr:row>
                <xdr:rowOff>0</xdr:rowOff>
              </from>
              <to>
                <xdr:col>4</xdr:col>
                <xdr:colOff>571500</xdr:colOff>
                <xdr:row>171</xdr:row>
                <xdr:rowOff>123825</xdr:rowOff>
              </to>
            </anchor>
          </controlPr>
        </control>
      </mc:Choice>
      <mc:Fallback>
        <control shapeId="6239" r:id="rId22" name="Control 95"/>
      </mc:Fallback>
    </mc:AlternateContent>
    <mc:AlternateContent xmlns:mc="http://schemas.openxmlformats.org/markup-compatibility/2006">
      <mc:Choice Requires="x14">
        <control shapeId="6238" r:id="rId24" name="Control 94">
          <controlPr defaultSize="0" r:id="rId25">
            <anchor moveWithCells="1">
              <from>
                <xdr:col>1</xdr:col>
                <xdr:colOff>0</xdr:colOff>
                <xdr:row>167</xdr:row>
                <xdr:rowOff>0</xdr:rowOff>
              </from>
              <to>
                <xdr:col>4</xdr:col>
                <xdr:colOff>571500</xdr:colOff>
                <xdr:row>171</xdr:row>
                <xdr:rowOff>123825</xdr:rowOff>
              </to>
            </anchor>
          </controlPr>
        </control>
      </mc:Choice>
      <mc:Fallback>
        <control shapeId="6238" r:id="rId24" name="Control 94"/>
      </mc:Fallback>
    </mc:AlternateContent>
    <mc:AlternateContent xmlns:mc="http://schemas.openxmlformats.org/markup-compatibility/2006">
      <mc:Choice Requires="x14">
        <control shapeId="6237" r:id="rId26" name="Control 93">
          <controlPr defaultSize="0" r:id="rId27">
            <anchor moveWithCells="1">
              <from>
                <xdr:col>1</xdr:col>
                <xdr:colOff>0</xdr:colOff>
                <xdr:row>167</xdr:row>
                <xdr:rowOff>0</xdr:rowOff>
              </from>
              <to>
                <xdr:col>4</xdr:col>
                <xdr:colOff>571500</xdr:colOff>
                <xdr:row>171</xdr:row>
                <xdr:rowOff>123825</xdr:rowOff>
              </to>
            </anchor>
          </controlPr>
        </control>
      </mc:Choice>
      <mc:Fallback>
        <control shapeId="6237" r:id="rId26" name="Control 93"/>
      </mc:Fallback>
    </mc:AlternateContent>
    <mc:AlternateContent xmlns:mc="http://schemas.openxmlformats.org/markup-compatibility/2006">
      <mc:Choice Requires="x14">
        <control shapeId="6236" r:id="rId28" name="Control 92">
          <controlPr defaultSize="0" r:id="rId29">
            <anchor moveWithCells="1">
              <from>
                <xdr:col>1</xdr:col>
                <xdr:colOff>0</xdr:colOff>
                <xdr:row>167</xdr:row>
                <xdr:rowOff>0</xdr:rowOff>
              </from>
              <to>
                <xdr:col>4</xdr:col>
                <xdr:colOff>571500</xdr:colOff>
                <xdr:row>171</xdr:row>
                <xdr:rowOff>123825</xdr:rowOff>
              </to>
            </anchor>
          </controlPr>
        </control>
      </mc:Choice>
      <mc:Fallback>
        <control shapeId="6236" r:id="rId28" name="Control 92"/>
      </mc:Fallback>
    </mc:AlternateContent>
    <mc:AlternateContent xmlns:mc="http://schemas.openxmlformats.org/markup-compatibility/2006">
      <mc:Choice Requires="x14">
        <control shapeId="6235" r:id="rId30" name="Control 91">
          <controlPr defaultSize="0" r:id="rId31">
            <anchor moveWithCells="1">
              <from>
                <xdr:col>1</xdr:col>
                <xdr:colOff>0</xdr:colOff>
                <xdr:row>167</xdr:row>
                <xdr:rowOff>0</xdr:rowOff>
              </from>
              <to>
                <xdr:col>4</xdr:col>
                <xdr:colOff>571500</xdr:colOff>
                <xdr:row>171</xdr:row>
                <xdr:rowOff>123825</xdr:rowOff>
              </to>
            </anchor>
          </controlPr>
        </control>
      </mc:Choice>
      <mc:Fallback>
        <control shapeId="6235" r:id="rId30" name="Control 91"/>
      </mc:Fallback>
    </mc:AlternateContent>
    <mc:AlternateContent xmlns:mc="http://schemas.openxmlformats.org/markup-compatibility/2006">
      <mc:Choice Requires="x14">
        <control shapeId="6234" r:id="rId32" name="Control 90">
          <controlPr defaultSize="0" r:id="rId33">
            <anchor moveWithCells="1">
              <from>
                <xdr:col>1</xdr:col>
                <xdr:colOff>0</xdr:colOff>
                <xdr:row>167</xdr:row>
                <xdr:rowOff>0</xdr:rowOff>
              </from>
              <to>
                <xdr:col>4</xdr:col>
                <xdr:colOff>571500</xdr:colOff>
                <xdr:row>171</xdr:row>
                <xdr:rowOff>123825</xdr:rowOff>
              </to>
            </anchor>
          </controlPr>
        </control>
      </mc:Choice>
      <mc:Fallback>
        <control shapeId="6234" r:id="rId32" name="Control 90"/>
      </mc:Fallback>
    </mc:AlternateContent>
    <mc:AlternateContent xmlns:mc="http://schemas.openxmlformats.org/markup-compatibility/2006">
      <mc:Choice Requires="x14">
        <control shapeId="6233" r:id="rId34" name="Control 89">
          <controlPr defaultSize="0" r:id="rId35">
            <anchor moveWithCells="1">
              <from>
                <xdr:col>1</xdr:col>
                <xdr:colOff>0</xdr:colOff>
                <xdr:row>167</xdr:row>
                <xdr:rowOff>0</xdr:rowOff>
              </from>
              <to>
                <xdr:col>4</xdr:col>
                <xdr:colOff>571500</xdr:colOff>
                <xdr:row>171</xdr:row>
                <xdr:rowOff>123825</xdr:rowOff>
              </to>
            </anchor>
          </controlPr>
        </control>
      </mc:Choice>
      <mc:Fallback>
        <control shapeId="6233" r:id="rId34" name="Control 89"/>
      </mc:Fallback>
    </mc:AlternateContent>
    <mc:AlternateContent xmlns:mc="http://schemas.openxmlformats.org/markup-compatibility/2006">
      <mc:Choice Requires="x14">
        <control shapeId="6232" r:id="rId36" name="Control 88">
          <controlPr defaultSize="0" r:id="rId37">
            <anchor moveWithCells="1">
              <from>
                <xdr:col>1</xdr:col>
                <xdr:colOff>0</xdr:colOff>
                <xdr:row>167</xdr:row>
                <xdr:rowOff>0</xdr:rowOff>
              </from>
              <to>
                <xdr:col>4</xdr:col>
                <xdr:colOff>571500</xdr:colOff>
                <xdr:row>171</xdr:row>
                <xdr:rowOff>123825</xdr:rowOff>
              </to>
            </anchor>
          </controlPr>
        </control>
      </mc:Choice>
      <mc:Fallback>
        <control shapeId="6232" r:id="rId36" name="Control 88"/>
      </mc:Fallback>
    </mc:AlternateContent>
    <mc:AlternateContent xmlns:mc="http://schemas.openxmlformats.org/markup-compatibility/2006">
      <mc:Choice Requires="x14">
        <control shapeId="6231" r:id="rId38" name="Control 87">
          <controlPr defaultSize="0" r:id="rId39">
            <anchor moveWithCells="1">
              <from>
                <xdr:col>1</xdr:col>
                <xdr:colOff>0</xdr:colOff>
                <xdr:row>167</xdr:row>
                <xdr:rowOff>0</xdr:rowOff>
              </from>
              <to>
                <xdr:col>4</xdr:col>
                <xdr:colOff>571500</xdr:colOff>
                <xdr:row>171</xdr:row>
                <xdr:rowOff>123825</xdr:rowOff>
              </to>
            </anchor>
          </controlPr>
        </control>
      </mc:Choice>
      <mc:Fallback>
        <control shapeId="6231" r:id="rId38" name="Control 87"/>
      </mc:Fallback>
    </mc:AlternateContent>
    <mc:AlternateContent xmlns:mc="http://schemas.openxmlformats.org/markup-compatibility/2006">
      <mc:Choice Requires="x14">
        <control shapeId="6230" r:id="rId40" name="Control 86">
          <controlPr defaultSize="0" r:id="rId41">
            <anchor moveWithCells="1">
              <from>
                <xdr:col>1</xdr:col>
                <xdr:colOff>0</xdr:colOff>
                <xdr:row>167</xdr:row>
                <xdr:rowOff>0</xdr:rowOff>
              </from>
              <to>
                <xdr:col>4</xdr:col>
                <xdr:colOff>571500</xdr:colOff>
                <xdr:row>171</xdr:row>
                <xdr:rowOff>123825</xdr:rowOff>
              </to>
            </anchor>
          </controlPr>
        </control>
      </mc:Choice>
      <mc:Fallback>
        <control shapeId="6230" r:id="rId40" name="Control 86"/>
      </mc:Fallback>
    </mc:AlternateContent>
    <mc:AlternateContent xmlns:mc="http://schemas.openxmlformats.org/markup-compatibility/2006">
      <mc:Choice Requires="x14">
        <control shapeId="6229" r:id="rId42" name="Control 85">
          <controlPr defaultSize="0" r:id="rId43">
            <anchor moveWithCells="1">
              <from>
                <xdr:col>0</xdr:col>
                <xdr:colOff>0</xdr:colOff>
                <xdr:row>167</xdr:row>
                <xdr:rowOff>0</xdr:rowOff>
              </from>
              <to>
                <xdr:col>3</xdr:col>
                <xdr:colOff>285750</xdr:colOff>
                <xdr:row>171</xdr:row>
                <xdr:rowOff>9525</xdr:rowOff>
              </to>
            </anchor>
          </controlPr>
        </control>
      </mc:Choice>
      <mc:Fallback>
        <control shapeId="6229" r:id="rId42" name="Control 85"/>
      </mc:Fallback>
    </mc:AlternateContent>
    <mc:AlternateContent xmlns:mc="http://schemas.openxmlformats.org/markup-compatibility/2006">
      <mc:Choice Requires="x14">
        <control shapeId="6228" r:id="rId44" name="Control 84">
          <controlPr defaultSize="0" r:id="rId45">
            <anchor moveWithCells="1">
              <from>
                <xdr:col>1</xdr:col>
                <xdr:colOff>0</xdr:colOff>
                <xdr:row>149</xdr:row>
                <xdr:rowOff>0</xdr:rowOff>
              </from>
              <to>
                <xdr:col>2</xdr:col>
                <xdr:colOff>238125</xdr:colOff>
                <xdr:row>150</xdr:row>
                <xdr:rowOff>9525</xdr:rowOff>
              </to>
            </anchor>
          </controlPr>
        </control>
      </mc:Choice>
      <mc:Fallback>
        <control shapeId="6228" r:id="rId44" name="Control 84"/>
      </mc:Fallback>
    </mc:AlternateContent>
    <mc:AlternateContent xmlns:mc="http://schemas.openxmlformats.org/markup-compatibility/2006">
      <mc:Choice Requires="x14">
        <control shapeId="6227" r:id="rId46" name="Control 83">
          <controlPr defaultSize="0" r:id="rId47">
            <anchor moveWithCells="1">
              <from>
                <xdr:col>1</xdr:col>
                <xdr:colOff>0</xdr:colOff>
                <xdr:row>149</xdr:row>
                <xdr:rowOff>0</xdr:rowOff>
              </from>
              <to>
                <xdr:col>2</xdr:col>
                <xdr:colOff>238125</xdr:colOff>
                <xdr:row>150</xdr:row>
                <xdr:rowOff>9525</xdr:rowOff>
              </to>
            </anchor>
          </controlPr>
        </control>
      </mc:Choice>
      <mc:Fallback>
        <control shapeId="6227" r:id="rId46" name="Control 83"/>
      </mc:Fallback>
    </mc:AlternateContent>
    <mc:AlternateContent xmlns:mc="http://schemas.openxmlformats.org/markup-compatibility/2006">
      <mc:Choice Requires="x14">
        <control shapeId="6226" r:id="rId48" name="Control 82">
          <controlPr defaultSize="0" r:id="rId49">
            <anchor moveWithCells="1">
              <from>
                <xdr:col>1</xdr:col>
                <xdr:colOff>0</xdr:colOff>
                <xdr:row>149</xdr:row>
                <xdr:rowOff>0</xdr:rowOff>
              </from>
              <to>
                <xdr:col>2</xdr:col>
                <xdr:colOff>238125</xdr:colOff>
                <xdr:row>150</xdr:row>
                <xdr:rowOff>9525</xdr:rowOff>
              </to>
            </anchor>
          </controlPr>
        </control>
      </mc:Choice>
      <mc:Fallback>
        <control shapeId="6226" r:id="rId48" name="Control 82"/>
      </mc:Fallback>
    </mc:AlternateContent>
    <mc:AlternateContent xmlns:mc="http://schemas.openxmlformats.org/markup-compatibility/2006">
      <mc:Choice Requires="x14">
        <control shapeId="6225" r:id="rId50" name="Control 81">
          <controlPr defaultSize="0" r:id="rId51">
            <anchor moveWithCells="1">
              <from>
                <xdr:col>1</xdr:col>
                <xdr:colOff>0</xdr:colOff>
                <xdr:row>149</xdr:row>
                <xdr:rowOff>0</xdr:rowOff>
              </from>
              <to>
                <xdr:col>2</xdr:col>
                <xdr:colOff>238125</xdr:colOff>
                <xdr:row>150</xdr:row>
                <xdr:rowOff>9525</xdr:rowOff>
              </to>
            </anchor>
          </controlPr>
        </control>
      </mc:Choice>
      <mc:Fallback>
        <control shapeId="6225" r:id="rId50" name="Control 81"/>
      </mc:Fallback>
    </mc:AlternateContent>
    <mc:AlternateContent xmlns:mc="http://schemas.openxmlformats.org/markup-compatibility/2006">
      <mc:Choice Requires="x14">
        <control shapeId="6224" r:id="rId52" name="Control 80">
          <controlPr defaultSize="0" r:id="rId53">
            <anchor moveWithCells="1">
              <from>
                <xdr:col>1</xdr:col>
                <xdr:colOff>0</xdr:colOff>
                <xdr:row>149</xdr:row>
                <xdr:rowOff>0</xdr:rowOff>
              </from>
              <to>
                <xdr:col>2</xdr:col>
                <xdr:colOff>238125</xdr:colOff>
                <xdr:row>150</xdr:row>
                <xdr:rowOff>9525</xdr:rowOff>
              </to>
            </anchor>
          </controlPr>
        </control>
      </mc:Choice>
      <mc:Fallback>
        <control shapeId="6224" r:id="rId52" name="Control 80"/>
      </mc:Fallback>
    </mc:AlternateContent>
    <mc:AlternateContent xmlns:mc="http://schemas.openxmlformats.org/markup-compatibility/2006">
      <mc:Choice Requires="x14">
        <control shapeId="6223" r:id="rId54" name="Control 79">
          <controlPr defaultSize="0" r:id="rId55">
            <anchor moveWithCells="1">
              <from>
                <xdr:col>1</xdr:col>
                <xdr:colOff>0</xdr:colOff>
                <xdr:row>149</xdr:row>
                <xdr:rowOff>0</xdr:rowOff>
              </from>
              <to>
                <xdr:col>2</xdr:col>
                <xdr:colOff>238125</xdr:colOff>
                <xdr:row>150</xdr:row>
                <xdr:rowOff>9525</xdr:rowOff>
              </to>
            </anchor>
          </controlPr>
        </control>
      </mc:Choice>
      <mc:Fallback>
        <control shapeId="6223" r:id="rId54" name="Control 79"/>
      </mc:Fallback>
    </mc:AlternateContent>
    <mc:AlternateContent xmlns:mc="http://schemas.openxmlformats.org/markup-compatibility/2006">
      <mc:Choice Requires="x14">
        <control shapeId="6222" r:id="rId56" name="Control 78">
          <controlPr defaultSize="0" r:id="rId57">
            <anchor moveWithCells="1">
              <from>
                <xdr:col>0</xdr:col>
                <xdr:colOff>0</xdr:colOff>
                <xdr:row>149</xdr:row>
                <xdr:rowOff>0</xdr:rowOff>
              </from>
              <to>
                <xdr:col>1</xdr:col>
                <xdr:colOff>238125</xdr:colOff>
                <xdr:row>150</xdr:row>
                <xdr:rowOff>9525</xdr:rowOff>
              </to>
            </anchor>
          </controlPr>
        </control>
      </mc:Choice>
      <mc:Fallback>
        <control shapeId="6222" r:id="rId56" name="Control 78"/>
      </mc:Fallback>
    </mc:AlternateContent>
    <mc:AlternateContent xmlns:mc="http://schemas.openxmlformats.org/markup-compatibility/2006">
      <mc:Choice Requires="x14">
        <control shapeId="6212" r:id="rId58" name="Control 68">
          <controlPr defaultSize="0" r:id="rId59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2</xdr:col>
                <xdr:colOff>238125</xdr:colOff>
                <xdr:row>2</xdr:row>
                <xdr:rowOff>19050</xdr:rowOff>
              </to>
            </anchor>
          </controlPr>
        </control>
      </mc:Choice>
      <mc:Fallback>
        <control shapeId="6212" r:id="rId58" name="Control 68"/>
      </mc:Fallback>
    </mc:AlternateContent>
    <mc:AlternateContent xmlns:mc="http://schemas.openxmlformats.org/markup-compatibility/2006">
      <mc:Choice Requires="x14">
        <control shapeId="6211" r:id="rId60" name="Control 67">
          <controlPr defaultSize="0" r:id="rId61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1</xdr:col>
                <xdr:colOff>238125</xdr:colOff>
                <xdr:row>2</xdr:row>
                <xdr:rowOff>19050</xdr:rowOff>
              </to>
            </anchor>
          </controlPr>
        </control>
      </mc:Choice>
      <mc:Fallback>
        <control shapeId="6211" r:id="rId60" name="Control 67"/>
      </mc:Fallback>
    </mc:AlternateContent>
    <mc:AlternateContent xmlns:mc="http://schemas.openxmlformats.org/markup-compatibility/2006">
      <mc:Choice Requires="x14">
        <control shapeId="3" r:id="rId62" name="Control 66">
          <controlPr defaultSize="0" r:id="rId63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2</xdr:col>
                <xdr:colOff>238125</xdr:colOff>
                <xdr:row>2</xdr:row>
                <xdr:rowOff>19050</xdr:rowOff>
              </to>
            </anchor>
          </controlPr>
        </control>
      </mc:Choice>
      <mc:Fallback>
        <control shapeId="6210" r:id="rId62" name="Control 66"/>
      </mc:Fallback>
    </mc:AlternateContent>
    <mc:AlternateContent xmlns:mc="http://schemas.openxmlformats.org/markup-compatibility/2006">
      <mc:Choice Requires="x14">
        <control shapeId="2" r:id="rId64" name="Control 65">
          <controlPr defaultSize="0" r:id="rId6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1</xdr:col>
                <xdr:colOff>238125</xdr:colOff>
                <xdr:row>2</xdr:row>
                <xdr:rowOff>19050</xdr:rowOff>
              </to>
            </anchor>
          </controlPr>
        </control>
      </mc:Choice>
      <mc:Fallback>
        <control shapeId="6209" r:id="rId64" name="Control 65"/>
      </mc:Fallback>
    </mc:AlternateContent>
    <mc:AlternateContent xmlns:mc="http://schemas.openxmlformats.org/markup-compatibility/2006">
      <mc:Choice Requires="x14">
        <control shapeId="6145" r:id="rId66" name="Control 1">
          <controlPr defaultSize="0" r:id="rId6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45" r:id="rId66" name="Control 1"/>
      </mc:Fallback>
    </mc:AlternateContent>
    <mc:AlternateContent xmlns:mc="http://schemas.openxmlformats.org/markup-compatibility/2006">
      <mc:Choice Requires="x14">
        <control shapeId="6146" r:id="rId68" name="Control 2">
          <controlPr defaultSize="0" r:id="rId69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46" r:id="rId68" name="Control 2"/>
      </mc:Fallback>
    </mc:AlternateContent>
    <mc:AlternateContent xmlns:mc="http://schemas.openxmlformats.org/markup-compatibility/2006">
      <mc:Choice Requires="x14">
        <control shapeId="6149" r:id="rId70" name="Control 5">
          <controlPr defaultSize="0" r:id="rId7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49" r:id="rId70" name="Control 5"/>
      </mc:Fallback>
    </mc:AlternateContent>
    <mc:AlternateContent xmlns:mc="http://schemas.openxmlformats.org/markup-compatibility/2006">
      <mc:Choice Requires="x14">
        <control shapeId="6150" r:id="rId72" name="Control 6">
          <controlPr defaultSize="0" r:id="rId73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50" r:id="rId72" name="Control 6"/>
      </mc:Fallback>
    </mc:AlternateContent>
    <mc:AlternateContent xmlns:mc="http://schemas.openxmlformats.org/markup-compatibility/2006">
      <mc:Choice Requires="x14">
        <control shapeId="6153" r:id="rId74" name="Control 9">
          <controlPr defaultSize="0" r:id="rId7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53" r:id="rId74" name="Control 9"/>
      </mc:Fallback>
    </mc:AlternateContent>
    <mc:AlternateContent xmlns:mc="http://schemas.openxmlformats.org/markup-compatibility/2006">
      <mc:Choice Requires="x14">
        <control shapeId="6154" r:id="rId76" name="Control 10">
          <controlPr defaultSize="0" r:id="rId7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54" r:id="rId76" name="Control 10"/>
      </mc:Fallback>
    </mc:AlternateContent>
    <mc:AlternateContent xmlns:mc="http://schemas.openxmlformats.org/markup-compatibility/2006">
      <mc:Choice Requires="x14">
        <control shapeId="6157" r:id="rId78" name="Control 13">
          <controlPr defaultSize="0" r:id="rId79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57" r:id="rId78" name="Control 13"/>
      </mc:Fallback>
    </mc:AlternateContent>
    <mc:AlternateContent xmlns:mc="http://schemas.openxmlformats.org/markup-compatibility/2006">
      <mc:Choice Requires="x14">
        <control shapeId="6158" r:id="rId80" name="Control 14">
          <controlPr defaultSize="0" r:id="rId8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58" r:id="rId80" name="Control 14"/>
      </mc:Fallback>
    </mc:AlternateContent>
    <mc:AlternateContent xmlns:mc="http://schemas.openxmlformats.org/markup-compatibility/2006">
      <mc:Choice Requires="x14">
        <control shapeId="6161" r:id="rId82" name="Control 17">
          <controlPr defaultSize="0" r:id="rId83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61" r:id="rId82" name="Control 17"/>
      </mc:Fallback>
    </mc:AlternateContent>
    <mc:AlternateContent xmlns:mc="http://schemas.openxmlformats.org/markup-compatibility/2006">
      <mc:Choice Requires="x14">
        <control shapeId="6162" r:id="rId84" name="Control 18">
          <controlPr defaultSize="0" r:id="rId8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62" r:id="rId84" name="Control 18"/>
      </mc:Fallback>
    </mc:AlternateContent>
    <mc:AlternateContent xmlns:mc="http://schemas.openxmlformats.org/markup-compatibility/2006">
      <mc:Choice Requires="x14">
        <control shapeId="6165" r:id="rId86" name="Control 21">
          <controlPr defaultSize="0" r:id="rId8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65" r:id="rId86" name="Control 21"/>
      </mc:Fallback>
    </mc:AlternateContent>
    <mc:AlternateContent xmlns:mc="http://schemas.openxmlformats.org/markup-compatibility/2006">
      <mc:Choice Requires="x14">
        <control shapeId="6166" r:id="rId88" name="Control 22">
          <controlPr defaultSize="0" r:id="rId89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2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66" r:id="rId88" name="Control 22"/>
      </mc:Fallback>
    </mc:AlternateContent>
    <mc:AlternateContent xmlns:mc="http://schemas.openxmlformats.org/markup-compatibility/2006">
      <mc:Choice Requires="x14">
        <control shapeId="6169" r:id="rId90" name="Control 25">
          <controlPr defaultSize="0" r:id="rId9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69" r:id="rId90" name="Control 25"/>
      </mc:Fallback>
    </mc:AlternateContent>
    <mc:AlternateContent xmlns:mc="http://schemas.openxmlformats.org/markup-compatibility/2006">
      <mc:Choice Requires="x14">
        <control shapeId="6170" r:id="rId92" name="Control 26">
          <controlPr defaultSize="0" r:id="rId93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2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70" r:id="rId92" name="Control 26"/>
      </mc:Fallback>
    </mc:AlternateContent>
    <mc:AlternateContent xmlns:mc="http://schemas.openxmlformats.org/markup-compatibility/2006">
      <mc:Choice Requires="x14">
        <control shapeId="6171" r:id="rId94" name="Control 27">
          <controlPr defaultSize="0" r:id="rId9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71" r:id="rId94" name="Control 27"/>
      </mc:Fallback>
    </mc:AlternateContent>
    <mc:AlternateContent xmlns:mc="http://schemas.openxmlformats.org/markup-compatibility/2006">
      <mc:Choice Requires="x14">
        <control shapeId="6172" r:id="rId96" name="Control 28">
          <controlPr defaultSize="0" r:id="rId9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2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72" r:id="rId96" name="Control 28"/>
      </mc:Fallback>
    </mc:AlternateContent>
    <mc:AlternateContent xmlns:mc="http://schemas.openxmlformats.org/markup-compatibility/2006">
      <mc:Choice Requires="x14">
        <control shapeId="6175" r:id="rId98" name="Control 31">
          <controlPr defaultSize="0" r:id="rId99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75" r:id="rId98" name="Control 31"/>
      </mc:Fallback>
    </mc:AlternateContent>
    <mc:AlternateContent xmlns:mc="http://schemas.openxmlformats.org/markup-compatibility/2006">
      <mc:Choice Requires="x14">
        <control shapeId="6176" r:id="rId100" name="Control 32">
          <controlPr defaultSize="0" r:id="rId10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2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76" r:id="rId100" name="Control 32"/>
      </mc:Fallback>
    </mc:AlternateContent>
    <mc:AlternateContent xmlns:mc="http://schemas.openxmlformats.org/markup-compatibility/2006">
      <mc:Choice Requires="x14">
        <control shapeId="6179" r:id="rId102" name="Control 35">
          <controlPr defaultSize="0" r:id="rId103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79" r:id="rId102" name="Control 35"/>
      </mc:Fallback>
    </mc:AlternateContent>
    <mc:AlternateContent xmlns:mc="http://schemas.openxmlformats.org/markup-compatibility/2006">
      <mc:Choice Requires="x14">
        <control shapeId="6180" r:id="rId104" name="Control 36">
          <controlPr defaultSize="0" r:id="rId10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2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80" r:id="rId104" name="Control 36"/>
      </mc:Fallback>
    </mc:AlternateContent>
    <mc:AlternateContent xmlns:mc="http://schemas.openxmlformats.org/markup-compatibility/2006">
      <mc:Choice Requires="x14">
        <control shapeId="6187" r:id="rId106" name="Control 43">
          <controlPr defaultSize="0" r:id="rId10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87" r:id="rId106" name="Control 43"/>
      </mc:Fallback>
    </mc:AlternateContent>
    <mc:AlternateContent xmlns:mc="http://schemas.openxmlformats.org/markup-compatibility/2006">
      <mc:Choice Requires="x14">
        <control shapeId="6188" r:id="rId108" name="Control 44">
          <controlPr defaultSize="0" r:id="rId109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2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88" r:id="rId108" name="Control 44"/>
      </mc:Fallback>
    </mc:AlternateContent>
    <mc:AlternateContent xmlns:mc="http://schemas.openxmlformats.org/markup-compatibility/2006">
      <mc:Choice Requires="x14">
        <control shapeId="6191" r:id="rId110" name="Control 47">
          <controlPr defaultSize="0" r:id="rId11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91" r:id="rId110" name="Control 47"/>
      </mc:Fallback>
    </mc:AlternateContent>
    <mc:AlternateContent xmlns:mc="http://schemas.openxmlformats.org/markup-compatibility/2006">
      <mc:Choice Requires="x14">
        <control shapeId="6192" r:id="rId112" name="Control 48">
          <controlPr defaultSize="0" r:id="rId113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2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6192" r:id="rId112" name="Control 48"/>
      </mc:Fallback>
    </mc:AlternateContent>
    <mc:AlternateContent xmlns:mc="http://schemas.openxmlformats.org/markup-compatibility/2006">
      <mc:Choice Requires="x14">
        <control shapeId="6195" r:id="rId114" name="Control 51">
          <controlPr defaultSize="0" r:id="rId11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1</xdr:col>
                <xdr:colOff>238125</xdr:colOff>
                <xdr:row>2</xdr:row>
                <xdr:rowOff>19050</xdr:rowOff>
              </to>
            </anchor>
          </controlPr>
        </control>
      </mc:Choice>
      <mc:Fallback>
        <control shapeId="6195" r:id="rId114" name="Control 51"/>
      </mc:Fallback>
    </mc:AlternateContent>
    <mc:AlternateContent xmlns:mc="http://schemas.openxmlformats.org/markup-compatibility/2006">
      <mc:Choice Requires="x14">
        <control shapeId="6196" r:id="rId116" name="Control 52">
          <controlPr defaultSize="0" r:id="rId117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2</xdr:col>
                <xdr:colOff>238125</xdr:colOff>
                <xdr:row>2</xdr:row>
                <xdr:rowOff>19050</xdr:rowOff>
              </to>
            </anchor>
          </controlPr>
        </control>
      </mc:Choice>
      <mc:Fallback>
        <control shapeId="6196" r:id="rId116" name="Control 52"/>
      </mc:Fallback>
    </mc:AlternateContent>
    <mc:AlternateContent xmlns:mc="http://schemas.openxmlformats.org/markup-compatibility/2006">
      <mc:Choice Requires="x14">
        <control shapeId="6203" r:id="rId118" name="Control 59">
          <controlPr defaultSize="0" r:id="rId119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1</xdr:col>
                <xdr:colOff>238125</xdr:colOff>
                <xdr:row>2</xdr:row>
                <xdr:rowOff>19050</xdr:rowOff>
              </to>
            </anchor>
          </controlPr>
        </control>
      </mc:Choice>
      <mc:Fallback>
        <control shapeId="6203" r:id="rId118" name="Control 59"/>
      </mc:Fallback>
    </mc:AlternateContent>
    <mc:AlternateContent xmlns:mc="http://schemas.openxmlformats.org/markup-compatibility/2006">
      <mc:Choice Requires="x14">
        <control shapeId="6204" r:id="rId120" name="Control 60">
          <controlPr defaultSize="0" r:id="rId5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2</xdr:col>
                <xdr:colOff>238125</xdr:colOff>
                <xdr:row>2</xdr:row>
                <xdr:rowOff>19050</xdr:rowOff>
              </to>
            </anchor>
          </controlPr>
        </control>
      </mc:Choice>
      <mc:Fallback>
        <control shapeId="6204" r:id="rId120" name="Control 60"/>
      </mc:Fallback>
    </mc:AlternateContent>
    <mc:AlternateContent xmlns:mc="http://schemas.openxmlformats.org/markup-compatibility/2006">
      <mc:Choice Requires="x14">
        <control shapeId="6207" r:id="rId121" name="Control 63">
          <controlPr defaultSize="0" r:id="rId122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1</xdr:col>
                <xdr:colOff>238125</xdr:colOff>
                <xdr:row>2</xdr:row>
                <xdr:rowOff>19050</xdr:rowOff>
              </to>
            </anchor>
          </controlPr>
        </control>
      </mc:Choice>
      <mc:Fallback>
        <control shapeId="6207" r:id="rId121" name="Control 63"/>
      </mc:Fallback>
    </mc:AlternateContent>
    <mc:AlternateContent xmlns:mc="http://schemas.openxmlformats.org/markup-compatibility/2006">
      <mc:Choice Requires="x14">
        <control shapeId="6208" r:id="rId123" name="Control 64">
          <controlPr defaultSize="0" r:id="rId5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2</xdr:col>
                <xdr:colOff>238125</xdr:colOff>
                <xdr:row>2</xdr:row>
                <xdr:rowOff>19050</xdr:rowOff>
              </to>
            </anchor>
          </controlPr>
        </control>
      </mc:Choice>
      <mc:Fallback>
        <control shapeId="6208" r:id="rId123" name="Control 6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36"/>
  <sheetViews>
    <sheetView tabSelected="1" topLeftCell="A10" zoomScale="85" zoomScaleNormal="85" workbookViewId="0">
      <selection activeCell="C7" sqref="C7:D7"/>
    </sheetView>
  </sheetViews>
  <sheetFormatPr defaultColWidth="9" defaultRowHeight="19.5" x14ac:dyDescent="0.25"/>
  <cols>
    <col min="1" max="1" width="4.875" style="11" customWidth="1"/>
    <col min="2" max="2" width="29.25" style="11" customWidth="1"/>
    <col min="3" max="3" width="10.375" style="11" customWidth="1"/>
    <col min="4" max="4" width="36.125" style="11" customWidth="1"/>
    <col min="5" max="5" width="10.375" style="11" customWidth="1"/>
    <col min="6" max="6" width="14.75" style="11" customWidth="1"/>
    <col min="7" max="7" width="14.125" style="11" customWidth="1"/>
    <col min="8" max="8" width="12.5" style="11" customWidth="1"/>
    <col min="9" max="9" width="13.5" style="11" customWidth="1"/>
    <col min="10" max="10" width="11.625" style="11" customWidth="1"/>
    <col min="11" max="15" width="9" style="11"/>
    <col min="16" max="16" width="9.625" style="11" bestFit="1" customWidth="1"/>
    <col min="17" max="17" width="9" style="11"/>
    <col min="18" max="18" width="14.375" style="11" customWidth="1"/>
    <col min="19" max="21" width="12.5" style="11" bestFit="1" customWidth="1"/>
    <col min="22" max="22" width="9.125" style="11" bestFit="1" customWidth="1"/>
    <col min="23" max="23" width="9" style="11"/>
    <col min="24" max="24" width="11.375" style="11" bestFit="1" customWidth="1"/>
    <col min="25" max="16384" width="9" style="11"/>
  </cols>
  <sheetData>
    <row r="1" spans="1:22" ht="25.5" customHeight="1" x14ac:dyDescent="0.25">
      <c r="A1" s="284" t="s">
        <v>113</v>
      </c>
      <c r="B1" s="284"/>
      <c r="C1" s="288" t="e">
        <f>LEFT(INDEX(招標公告!C:C,MATCH("開標時間",招標公告!B:B,0),1),3)&amp;"年"&amp;MID(INDEX(招標公告!C:C,MATCH("開標時間",招標公告!B:B,0),1),5,2)&amp;"月"&amp;MID(INDEX(招標公告!C:C,MATCH("開標時間",招標公告!B:B,0),1),8,2)&amp;"日"</f>
        <v>#N/A</v>
      </c>
      <c r="D1" s="288"/>
      <c r="E1" s="244"/>
      <c r="F1" s="186"/>
      <c r="G1" s="186"/>
      <c r="H1" s="186"/>
      <c r="I1" s="186"/>
    </row>
    <row r="2" spans="1:22" ht="24.95" customHeight="1" x14ac:dyDescent="0.25">
      <c r="A2" s="285" t="s">
        <v>112</v>
      </c>
      <c r="B2" s="285"/>
      <c r="C2" s="295" t="e">
        <f>INDEX(招標公告!C:C,MATCH("標案案號",招標公告!B:B,0),1)</f>
        <v>#N/A</v>
      </c>
      <c r="D2" s="296"/>
      <c r="E2" s="296"/>
      <c r="F2" s="297"/>
      <c r="G2" s="104" t="s">
        <v>13</v>
      </c>
      <c r="H2" s="283" t="e">
        <f>INDEX(招標公告!C:C,MATCH("新增公告傳輸次數",招標公告!B:B,0),1)</f>
        <v>#N/A</v>
      </c>
      <c r="I2" s="283"/>
      <c r="J2" s="74"/>
    </row>
    <row r="3" spans="1:22" ht="24.95" customHeight="1" x14ac:dyDescent="0.25">
      <c r="A3" s="286" t="s">
        <v>25</v>
      </c>
      <c r="B3" s="286"/>
      <c r="C3" s="295" t="e">
        <f>INDEX(招標公告!C:C,MATCH("標案名稱",招標公告!B:B,0),1)</f>
        <v>#N/A</v>
      </c>
      <c r="D3" s="296"/>
      <c r="E3" s="296"/>
      <c r="F3" s="297"/>
      <c r="G3" s="104" t="s">
        <v>26</v>
      </c>
      <c r="H3" s="283" t="e">
        <f>INDEX(招標公告!C:C,MATCH("招標方式",招標公告!B:B,0),1)</f>
        <v>#N/A</v>
      </c>
      <c r="I3" s="283"/>
      <c r="J3" s="74"/>
    </row>
    <row r="4" spans="1:22" ht="24.95" customHeight="1" x14ac:dyDescent="0.25">
      <c r="A4" s="285" t="s">
        <v>0</v>
      </c>
      <c r="B4" s="285"/>
      <c r="C4" s="293" t="e">
        <f>INDEX(招標公告!C:C,MATCH("機關自定公告日",招標公告!B:B,0),1)</f>
        <v>#N/A</v>
      </c>
      <c r="D4" s="294"/>
      <c r="E4" s="105" t="s">
        <v>34</v>
      </c>
      <c r="F4" s="105" t="e">
        <f>INDEX(招標公告!C:C,MATCH("預算金額",招標公告!B:B,0),1)</f>
        <v>#N/A</v>
      </c>
      <c r="G4" s="104" t="s">
        <v>27</v>
      </c>
      <c r="H4" s="280" t="e">
        <f>LEFT(INDEX(招標公告!C:C,MATCH("招標公告傳輸時間",招標公告!B:B,0),1),9)</f>
        <v>#N/A</v>
      </c>
      <c r="I4" s="280"/>
      <c r="J4" s="74"/>
    </row>
    <row r="5" spans="1:22" ht="24.95" customHeight="1" x14ac:dyDescent="0.25">
      <c r="A5" s="287" t="s">
        <v>32</v>
      </c>
      <c r="B5" s="282"/>
      <c r="C5" s="289" t="s">
        <v>4</v>
      </c>
      <c r="D5" s="290"/>
      <c r="E5" s="281" t="s">
        <v>28</v>
      </c>
      <c r="F5" s="282"/>
      <c r="G5" s="26" t="s">
        <v>29</v>
      </c>
      <c r="H5" s="26" t="s">
        <v>30</v>
      </c>
      <c r="I5" s="27" t="s">
        <v>31</v>
      </c>
    </row>
    <row r="6" spans="1:22" ht="30.75" customHeight="1" thickBot="1" x14ac:dyDescent="0.3">
      <c r="A6" s="287"/>
      <c r="B6" s="282"/>
      <c r="C6" s="291"/>
      <c r="D6" s="292"/>
      <c r="E6" s="281" t="s">
        <v>33</v>
      </c>
      <c r="F6" s="282"/>
      <c r="G6" s="26" t="s">
        <v>10</v>
      </c>
      <c r="H6" s="26" t="s">
        <v>11</v>
      </c>
      <c r="I6" s="27" t="s">
        <v>9</v>
      </c>
    </row>
    <row r="7" spans="1:22" ht="20.25" thickTop="1" x14ac:dyDescent="0.25">
      <c r="A7" s="103">
        <v>1</v>
      </c>
      <c r="B7" s="99" t="s">
        <v>67</v>
      </c>
      <c r="C7" s="272"/>
      <c r="D7" s="273"/>
      <c r="E7" s="272"/>
      <c r="F7" s="273"/>
      <c r="G7" s="238"/>
      <c r="H7" s="238"/>
      <c r="I7" s="239"/>
      <c r="J7" s="213"/>
      <c r="K7" s="274" t="s">
        <v>108</v>
      </c>
      <c r="L7" s="274"/>
      <c r="M7" s="237">
        <v>7</v>
      </c>
    </row>
    <row r="8" spans="1:22" x14ac:dyDescent="0.25">
      <c r="A8" s="103">
        <v>2</v>
      </c>
      <c r="B8" s="100" t="s">
        <v>63</v>
      </c>
      <c r="C8" s="268"/>
      <c r="D8" s="269"/>
      <c r="E8" s="268"/>
      <c r="F8" s="269"/>
      <c r="G8" s="240"/>
      <c r="H8" s="240"/>
      <c r="I8" s="241"/>
      <c r="J8" s="213"/>
      <c r="K8" s="274" t="s">
        <v>107</v>
      </c>
      <c r="L8" s="274"/>
      <c r="M8" s="237">
        <v>7</v>
      </c>
    </row>
    <row r="9" spans="1:22" x14ac:dyDescent="0.25">
      <c r="A9" s="103">
        <v>3</v>
      </c>
      <c r="B9" s="100" t="s">
        <v>63</v>
      </c>
      <c r="C9" s="268"/>
      <c r="D9" s="269"/>
      <c r="E9" s="268"/>
      <c r="F9" s="269"/>
      <c r="G9" s="240"/>
      <c r="H9" s="240"/>
      <c r="I9" s="241"/>
      <c r="J9" s="213"/>
      <c r="K9" s="274" t="s">
        <v>109</v>
      </c>
      <c r="L9" s="274"/>
      <c r="M9" s="237">
        <v>7</v>
      </c>
      <c r="R9" s="220"/>
      <c r="S9" s="220"/>
      <c r="T9" s="220"/>
      <c r="U9" s="220"/>
      <c r="V9" s="220"/>
    </row>
    <row r="10" spans="1:22" x14ac:dyDescent="0.25">
      <c r="A10" s="103">
        <v>4</v>
      </c>
      <c r="B10" s="100" t="s">
        <v>63</v>
      </c>
      <c r="C10" s="268"/>
      <c r="D10" s="269"/>
      <c r="E10" s="268"/>
      <c r="F10" s="269"/>
      <c r="G10" s="240"/>
      <c r="H10" s="240"/>
      <c r="I10" s="241"/>
      <c r="J10" s="213"/>
      <c r="K10" s="274" t="s">
        <v>110</v>
      </c>
      <c r="L10" s="274"/>
      <c r="M10" s="237">
        <v>0</v>
      </c>
      <c r="R10" s="220"/>
      <c r="S10" s="220"/>
      <c r="T10" s="220"/>
      <c r="U10" s="220"/>
      <c r="V10" s="220"/>
    </row>
    <row r="11" spans="1:22" x14ac:dyDescent="0.25">
      <c r="A11" s="103">
        <v>5</v>
      </c>
      <c r="B11" s="100" t="s">
        <v>63</v>
      </c>
      <c r="C11" s="268"/>
      <c r="D11" s="269"/>
      <c r="E11" s="268"/>
      <c r="F11" s="269"/>
      <c r="G11" s="240"/>
      <c r="H11" s="240"/>
      <c r="I11" s="241"/>
      <c r="J11" s="213"/>
      <c r="P11" s="219"/>
      <c r="R11" s="220"/>
      <c r="S11" s="220"/>
      <c r="T11" s="220"/>
      <c r="U11" s="220"/>
      <c r="V11" s="220"/>
    </row>
    <row r="12" spans="1:22" x14ac:dyDescent="0.25">
      <c r="A12" s="103">
        <v>6</v>
      </c>
      <c r="B12" s="101" t="s">
        <v>106</v>
      </c>
      <c r="C12" s="268"/>
      <c r="D12" s="269"/>
      <c r="E12" s="268"/>
      <c r="F12" s="269"/>
      <c r="G12" s="240"/>
      <c r="H12" s="240"/>
      <c r="I12" s="241"/>
      <c r="J12" s="213"/>
      <c r="R12" s="220"/>
      <c r="S12" s="220"/>
      <c r="T12" s="220"/>
      <c r="U12" s="220"/>
      <c r="V12" s="220"/>
    </row>
    <row r="13" spans="1:22" ht="20.25" thickBot="1" x14ac:dyDescent="0.3">
      <c r="A13" s="103">
        <v>7</v>
      </c>
      <c r="B13" s="102" t="s">
        <v>63</v>
      </c>
      <c r="C13" s="270"/>
      <c r="D13" s="271"/>
      <c r="E13" s="270"/>
      <c r="F13" s="271"/>
      <c r="G13" s="242"/>
      <c r="H13" s="242"/>
      <c r="I13" s="243"/>
      <c r="J13" s="213"/>
      <c r="R13" s="220"/>
      <c r="S13" s="220"/>
      <c r="T13" s="220"/>
      <c r="U13" s="220"/>
      <c r="V13" s="220"/>
    </row>
    <row r="14" spans="1:22" ht="20.25" thickTop="1" x14ac:dyDescent="0.25">
      <c r="B14" s="11" t="s">
        <v>5</v>
      </c>
      <c r="D14" s="11" t="s">
        <v>5</v>
      </c>
      <c r="R14" s="220"/>
      <c r="S14" s="220"/>
      <c r="T14" s="220"/>
      <c r="U14" s="220"/>
      <c r="V14" s="220"/>
    </row>
    <row r="15" spans="1:22" x14ac:dyDescent="0.25">
      <c r="B15" s="65" t="s">
        <v>151</v>
      </c>
      <c r="C15" s="250" t="e">
        <f>LEFT(F4,LEN(F4)-1)*0.8</f>
        <v>#N/A</v>
      </c>
      <c r="D15" s="250"/>
      <c r="L15" s="221"/>
      <c r="R15" s="220"/>
      <c r="S15" s="220"/>
      <c r="T15" s="220"/>
      <c r="U15" s="220"/>
      <c r="V15" s="220"/>
    </row>
    <row r="16" spans="1:22" x14ac:dyDescent="0.25">
      <c r="B16" s="11" t="s">
        <v>5</v>
      </c>
      <c r="F16" s="211"/>
      <c r="G16" s="211"/>
      <c r="H16" s="211"/>
      <c r="I16" s="211"/>
      <c r="R16" s="220"/>
    </row>
    <row r="17" spans="2:15" x14ac:dyDescent="0.25">
      <c r="B17" s="236" t="s">
        <v>64</v>
      </c>
      <c r="C17" s="257" t="s">
        <v>65</v>
      </c>
      <c r="D17" s="257"/>
      <c r="F17" s="209" t="s">
        <v>133</v>
      </c>
      <c r="G17" s="212" t="e">
        <f>AVERAGE(C7:D13)</f>
        <v>#DIV/0!</v>
      </c>
      <c r="H17" s="209" t="s">
        <v>135</v>
      </c>
      <c r="I17" s="235"/>
    </row>
    <row r="18" spans="2:15" x14ac:dyDescent="0.25">
      <c r="B18" s="234" t="s">
        <v>66</v>
      </c>
      <c r="C18" s="258">
        <f>MIN(C7:I13)</f>
        <v>0</v>
      </c>
      <c r="D18" s="258"/>
      <c r="E18" s="24"/>
      <c r="F18" s="210" t="s">
        <v>134</v>
      </c>
      <c r="G18" s="214" t="e">
        <f>C18/G17</f>
        <v>#DIV/0!</v>
      </c>
      <c r="H18" s="209" t="s">
        <v>134</v>
      </c>
      <c r="I18" s="215" t="e">
        <f>C18/I17</f>
        <v>#DIV/0!</v>
      </c>
    </row>
    <row r="19" spans="2:15" x14ac:dyDescent="0.25">
      <c r="H19" s="209" t="s">
        <v>171</v>
      </c>
      <c r="I19" s="245" t="e">
        <f>I18-1</f>
        <v>#DIV/0!</v>
      </c>
    </row>
    <row r="20" spans="2:15" x14ac:dyDescent="0.25">
      <c r="B20" s="64" t="s">
        <v>55</v>
      </c>
      <c r="C20" s="64"/>
      <c r="D20" s="11" t="s">
        <v>36</v>
      </c>
    </row>
    <row r="21" spans="2:15" ht="64.5" customHeight="1" x14ac:dyDescent="0.25">
      <c r="B21" s="251" t="s">
        <v>159</v>
      </c>
      <c r="C21" s="216" t="s">
        <v>144</v>
      </c>
      <c r="D21" s="276" t="str">
        <f>"本案計1家廠商參與投標，經資格審查廠商文件符合規定，廠商報價新臺幣"&amp;TEXT(C18,"#,###")&amp;"元整，因廠商報價低於底價80%以下，現場由主持人請廠商提出說明，經廠商提出說明後尚屬合理，考量廠商未有政府採購法第五十八條顯不合理之情形，由主持人宣布照價決標。"</f>
        <v>本案計1家廠商參與投標，經資格審查廠商文件符合規定，廠商報價新臺幣元整，因廠商報價低於底價80%以下，現場由主持人請廠商提出說明，經廠商提出說明後尚屬合理，考量廠商未有政府採購法第五十八條顯不合理之情形，由主持人宣布照價決標。</v>
      </c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</row>
    <row r="22" spans="2:15" ht="64.5" customHeight="1" x14ac:dyDescent="0.25">
      <c r="B22" s="251"/>
      <c r="C22" s="217" t="s">
        <v>145</v>
      </c>
      <c r="D22" s="261" t="str">
        <f>"本案計"&amp;M9&amp;"家廠商參與投標，經資格審查"&amp;M9&amp;"家廠商文件符合規定，最低標廠商報價新臺幣"&amp;TEXT(C18,"#,###")&amp;"元整，因廠商報價低於底價80%以下，現場由主持人請最低標廠商提出說明，經廠商提出說明後尚屬合理，考量廠商未有政府採購法第五十八條顯不合理之情形，由主持人宣布照價決標。"</f>
        <v>本案計7家廠商參與投標，經資格審查7家廠商文件符合規定，最低標廠商報價新臺幣元整，因廠商報價低於底價80%以下，現場由主持人請最低標廠商提出說明，經廠商提出說明後尚屬合理，考量廠商未有政府採購法第五十八條顯不合理之情形，由主持人宣布照價決標。</v>
      </c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</row>
    <row r="23" spans="2:15" ht="51" customHeight="1" x14ac:dyDescent="0.25">
      <c r="B23" s="265" t="s">
        <v>37</v>
      </c>
      <c r="C23" s="218" t="s">
        <v>142</v>
      </c>
      <c r="D23" s="277" t="str">
        <f>"本案僅1家廠商參與投標，審標結果廠商文件符合規定，因廠商報價新臺幣"&amp;TEXT(C7,"#,###")&amp;"元整並高於底價，經主持人與廠商約定減價4次，於第○次減價廠商報價新臺幣"&amp;TEXT(MIN(C7:I7),"#,###")&amp;"元整，在底價以內，由主持人當場宣布決標。"</f>
        <v>本案僅1家廠商參與投標，審標結果廠商文件符合規定，因廠商報價新臺幣元整並高於底價，經主持人與廠商約定減價4次，於第○次減價廠商報價新臺幣元整，在底價以內，由主持人當場宣布決標。</v>
      </c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8"/>
    </row>
    <row r="24" spans="2:15" ht="60" customHeight="1" x14ac:dyDescent="0.25">
      <c r="B24" s="266"/>
      <c r="C24" s="223" t="s">
        <v>143</v>
      </c>
      <c r="D24" s="259" t="e">
        <f>"1. 本案計1家廠商參與投標，審標結果廠商文件符合規定，因廠商報價新臺幣"&amp;TEXT(C7,"#,###")&amp;"元整並高於底價，經主持人與廠商約定減價4次，於第○次減價廠商報價表示○○○○，報價仍高於底價比例約為"&amp;ROUND(I19*100,2)&amp;"%(未逾8%)，考量廠商報價尚屬合理為免影響本工程完工期程，由主持人宣布保留決標。
2. 本案經簽准同意後，以發文日期為決標日期。"</f>
        <v>#DIV/0!</v>
      </c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</row>
    <row r="25" spans="2:15" ht="60" customHeight="1" x14ac:dyDescent="0.25">
      <c r="B25" s="266"/>
      <c r="C25" s="218" t="s">
        <v>150</v>
      </c>
      <c r="D25" s="262" t="str">
        <f>"本案僅1家廠商參與投標，審標結果廠商文件符合規定，因廠商報價新臺幣"&amp;TEXT(C7,"#,###")&amp;"元整並高於底價，經主持人與廠商約定減價4次，於第4次減價廠商報價新臺幣"&amp;TEXT(I7,"#,###")&amp;"元整，仍高於底價，由主持人當場宣布廢標。"</f>
        <v>本案僅1家廠商參與投標，審標結果廠商文件符合規定，因廠商報價新臺幣元整並高於底價，經主持人與廠商約定減價4次，於第4次減價廠商報價新臺幣元整，仍高於底價，由主持人當場宣布廢標。</v>
      </c>
      <c r="E25" s="263"/>
      <c r="F25" s="263"/>
      <c r="G25" s="263"/>
      <c r="H25" s="263"/>
      <c r="I25" s="263"/>
      <c r="J25" s="263"/>
      <c r="K25" s="263"/>
      <c r="L25" s="263"/>
      <c r="M25" s="263"/>
      <c r="N25" s="263"/>
      <c r="O25" s="264"/>
    </row>
    <row r="26" spans="2:15" ht="45.75" customHeight="1" x14ac:dyDescent="0.25">
      <c r="B26" s="266"/>
      <c r="C26" s="222" t="s">
        <v>146</v>
      </c>
      <c r="D26" s="255" t="str">
        <f>"本案"&amp;M8&amp;"家廠商參與投標，審標結果"&amp;M9&amp;"家廠商文件符合規定，因最低標廠商報價新臺幣"&amp;TEXT(MIN(C7:C11),"#,###")&amp;"元整，在底價以內，由主持人當場宣布決標。"</f>
        <v>本案7家廠商參與投標，審標結果7家廠商文件符合規定，因最低標廠商報價新臺幣元整，在底價以內，由主持人當場宣布決標。</v>
      </c>
      <c r="E26" s="256"/>
      <c r="F26" s="256"/>
      <c r="G26" s="256"/>
      <c r="H26" s="256"/>
      <c r="I26" s="256"/>
      <c r="J26" s="256"/>
      <c r="K26" s="256"/>
      <c r="L26" s="256"/>
      <c r="M26" s="256"/>
      <c r="N26" s="256"/>
      <c r="O26" s="256"/>
    </row>
    <row r="27" spans="2:15" ht="54" customHeight="1" x14ac:dyDescent="0.25">
      <c r="B27" s="266"/>
      <c r="C27" s="224" t="s">
        <v>148</v>
      </c>
      <c r="D27" s="253" t="str">
        <f>"本案"&amp;M8&amp;"家廠商參與投標，審標結果"&amp;M9&amp;"家廠商文件符合規定，因最低標廠商報價新臺幣"&amp;TEXT(MIN(C7:C11),"#,###")&amp;"元整高於底價，經最低標廠商優先減價報價新臺幣"&amp;TEXT(MIN(E7:E11),"#,###")&amp;"元整，在底價以內，由主持人當場宣布決標。"</f>
        <v>本案7家廠商參與投標，審標結果7家廠商文件符合規定，因最低標廠商報價新臺幣元整高於底價，經最低標廠商優先減價報價新臺幣元整，在底價以內，由主持人當場宣布決標。</v>
      </c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</row>
    <row r="28" spans="2:15" ht="54.75" customHeight="1" x14ac:dyDescent="0.25">
      <c r="B28" s="266"/>
      <c r="C28" s="222" t="s">
        <v>149</v>
      </c>
      <c r="D28" s="255" t="str">
        <f>"本案"&amp;M9&amp;"家廠商參與投標，審標結果"&amp;M10&amp;"家廠商文件符合規定，因最低標廠商報價新臺幣"&amp;TEXT(MIN(C7:C11),"#,###")&amp;"元整高於底價，經最低標廠商優先減價報價新臺幣"&amp;TEXT(MIN(E7:E11),"#,###")&amp;"元整，仍高於底價，經主持人請各投標廠商比減價格，於第○次比減編號○號廠商報價新臺幣"&amp;C18&amp;"元整，在底價以內，由主持人當場宣布決標。"</f>
        <v>本案7家廠商參與投標，審標結果0家廠商文件符合規定，因最低標廠商報價新臺幣元整高於底價，經最低標廠商優先減價報價新臺幣元整，仍高於底價，經主持人請各投標廠商比減價格，於第○次比減編號○號廠商報價新臺幣0元整，在底價以內，由主持人當場宣布決標。</v>
      </c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/>
    </row>
    <row r="29" spans="2:15" ht="78.75" customHeight="1" x14ac:dyDescent="0.25">
      <c r="B29" s="267"/>
      <c r="C29" s="224" t="s">
        <v>147</v>
      </c>
      <c r="D29" s="252" t="e">
        <f>"本案"&amp;M9&amp;"家廠商參與投標，審標結果"&amp;M10&amp;"家廠商文件符合規定，因最低標廠商報價新臺幣"&amp;TEXT(MIN(C7:C11),"#,###")&amp;"元整高於底價，經最低標廠商優先減價報價新臺幣"&amp;TEXT(MIN(E7:E11),"#,###")&amp;"元整，仍高於底價，經主持人請各投標廠商比減價格，於第○次比減編號○號廠商報價新臺幣"&amp;C18&amp;"元整，報價仍高於底價比例約為"&amp;ROUND(I19*100,2)&amp;"%(未逾8%)，考量廠商報價尚屬合理為免影響本工程完工期程，由主持人宣布保留決標。
2. 本案經簽准同意後，以發文日期為決標日期。"</f>
        <v>#DIV/0!</v>
      </c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</row>
    <row r="30" spans="2:15" ht="42" customHeight="1" x14ac:dyDescent="0.25">
      <c r="B30" s="25" t="s">
        <v>38</v>
      </c>
      <c r="C30" s="25"/>
      <c r="D30" s="279" t="s">
        <v>136</v>
      </c>
      <c r="E30" s="279"/>
      <c r="F30" s="279"/>
      <c r="G30" s="279"/>
      <c r="H30" s="279"/>
      <c r="I30" s="279"/>
      <c r="J30" s="279"/>
      <c r="K30" s="279"/>
      <c r="L30" s="279"/>
      <c r="M30" s="279"/>
      <c r="N30" s="279"/>
      <c r="O30" s="279"/>
    </row>
    <row r="31" spans="2:15" x14ac:dyDescent="0.25">
      <c r="B31" s="11" t="s">
        <v>56</v>
      </c>
    </row>
    <row r="32" spans="2:15" ht="25.9" customHeight="1" x14ac:dyDescent="0.25">
      <c r="B32" s="65" t="s">
        <v>57</v>
      </c>
      <c r="C32" s="65"/>
      <c r="D32" s="275" t="s">
        <v>137</v>
      </c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</row>
    <row r="33" spans="2:15" ht="24.6" customHeight="1" x14ac:dyDescent="0.25">
      <c r="B33" s="65" t="s">
        <v>58</v>
      </c>
      <c r="C33" s="65"/>
      <c r="D33" s="275" t="s">
        <v>138</v>
      </c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</row>
    <row r="34" spans="2:15" ht="45" customHeight="1" x14ac:dyDescent="0.25">
      <c r="B34" s="65" t="s">
        <v>59</v>
      </c>
      <c r="C34" s="65"/>
      <c r="D34" s="275" t="s">
        <v>139</v>
      </c>
      <c r="E34" s="275"/>
      <c r="F34" s="275"/>
      <c r="G34" s="275"/>
      <c r="H34" s="275"/>
      <c r="I34" s="275"/>
      <c r="J34" s="275"/>
      <c r="K34" s="275"/>
      <c r="L34" s="275"/>
      <c r="M34" s="275"/>
      <c r="N34" s="275"/>
      <c r="O34" s="275"/>
    </row>
    <row r="35" spans="2:15" ht="42.6" customHeight="1" x14ac:dyDescent="0.25">
      <c r="B35" s="65" t="s">
        <v>60</v>
      </c>
      <c r="C35" s="65"/>
      <c r="D35" s="275" t="s">
        <v>140</v>
      </c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5"/>
    </row>
    <row r="36" spans="2:15" ht="30" customHeight="1" x14ac:dyDescent="0.25">
      <c r="B36" s="65" t="s">
        <v>61</v>
      </c>
      <c r="C36" s="65"/>
      <c r="D36" s="275" t="s">
        <v>141</v>
      </c>
      <c r="E36" s="275"/>
      <c r="F36" s="275"/>
      <c r="G36" s="275"/>
      <c r="H36" s="275"/>
      <c r="I36" s="275"/>
      <c r="J36" s="275"/>
      <c r="K36" s="275"/>
      <c r="L36" s="275"/>
      <c r="M36" s="275"/>
      <c r="N36" s="275"/>
      <c r="O36" s="275"/>
    </row>
  </sheetData>
  <mergeCells count="53">
    <mergeCell ref="E13:F13"/>
    <mergeCell ref="E10:F10"/>
    <mergeCell ref="E11:F11"/>
    <mergeCell ref="E8:F8"/>
    <mergeCell ref="E9:F9"/>
    <mergeCell ref="H4:I4"/>
    <mergeCell ref="E5:F5"/>
    <mergeCell ref="H2:I2"/>
    <mergeCell ref="H3:I3"/>
    <mergeCell ref="A1:B1"/>
    <mergeCell ref="A2:B2"/>
    <mergeCell ref="A3:B3"/>
    <mergeCell ref="A4:B4"/>
    <mergeCell ref="A5:B6"/>
    <mergeCell ref="E6:F6"/>
    <mergeCell ref="C1:D1"/>
    <mergeCell ref="C5:D6"/>
    <mergeCell ref="C4:D4"/>
    <mergeCell ref="C3:F3"/>
    <mergeCell ref="C2:F2"/>
    <mergeCell ref="E7:F7"/>
    <mergeCell ref="E12:F12"/>
    <mergeCell ref="K8:L8"/>
    <mergeCell ref="D36:O36"/>
    <mergeCell ref="D21:O21"/>
    <mergeCell ref="D23:O23"/>
    <mergeCell ref="K9:L9"/>
    <mergeCell ref="K7:L7"/>
    <mergeCell ref="K10:L10"/>
    <mergeCell ref="D30:O30"/>
    <mergeCell ref="C7:D7"/>
    <mergeCell ref="C8:D8"/>
    <mergeCell ref="D32:O32"/>
    <mergeCell ref="D33:O33"/>
    <mergeCell ref="D34:O34"/>
    <mergeCell ref="D35:O35"/>
    <mergeCell ref="C9:D9"/>
    <mergeCell ref="C10:D10"/>
    <mergeCell ref="C11:D11"/>
    <mergeCell ref="C12:D12"/>
    <mergeCell ref="C13:D13"/>
    <mergeCell ref="C15:D15"/>
    <mergeCell ref="B21:B22"/>
    <mergeCell ref="D29:O29"/>
    <mergeCell ref="D27:O27"/>
    <mergeCell ref="D28:O28"/>
    <mergeCell ref="C17:D17"/>
    <mergeCell ref="C18:D18"/>
    <mergeCell ref="D26:O26"/>
    <mergeCell ref="D24:O24"/>
    <mergeCell ref="D22:O22"/>
    <mergeCell ref="D25:O25"/>
    <mergeCell ref="B23:B29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I21"/>
  <sheetViews>
    <sheetView zoomScale="85" zoomScaleNormal="85" zoomScalePageLayoutView="55" workbookViewId="0">
      <selection activeCell="C5" sqref="C5:G5"/>
    </sheetView>
  </sheetViews>
  <sheetFormatPr defaultRowHeight="16.5" x14ac:dyDescent="0.25"/>
  <cols>
    <col min="1" max="9" width="9" style="86"/>
  </cols>
  <sheetData>
    <row r="1" spans="1:9" ht="27.75" x14ac:dyDescent="0.25">
      <c r="A1" s="299" t="s">
        <v>96</v>
      </c>
      <c r="B1" s="299"/>
      <c r="C1" s="299"/>
      <c r="D1" s="299"/>
      <c r="E1" s="299"/>
      <c r="F1" s="299"/>
      <c r="G1" s="299"/>
      <c r="H1" s="299"/>
      <c r="I1" s="299"/>
    </row>
    <row r="2" spans="1:9" ht="21" x14ac:dyDescent="0.25">
      <c r="A2" s="89"/>
      <c r="B2" s="89"/>
      <c r="C2" s="89"/>
      <c r="D2" s="89"/>
      <c r="E2" s="89"/>
      <c r="F2" s="89"/>
      <c r="G2" s="89"/>
      <c r="H2" s="89"/>
      <c r="I2" s="89"/>
    </row>
    <row r="3" spans="1:9" ht="21" x14ac:dyDescent="0.25">
      <c r="A3" s="300" t="s">
        <v>97</v>
      </c>
      <c r="B3" s="300"/>
      <c r="C3" s="301" t="e">
        <f>請填這!C2</f>
        <v>#N/A</v>
      </c>
      <c r="D3" s="301"/>
      <c r="E3" s="301"/>
      <c r="F3" s="89"/>
      <c r="G3" s="89"/>
      <c r="H3" s="89"/>
      <c r="I3" s="89"/>
    </row>
    <row r="4" spans="1:9" ht="21" x14ac:dyDescent="0.25">
      <c r="A4" s="300" t="s">
        <v>98</v>
      </c>
      <c r="B4" s="300"/>
      <c r="C4" s="302" t="e">
        <f>請填這!C3</f>
        <v>#N/A</v>
      </c>
      <c r="D4" s="302"/>
      <c r="E4" s="302"/>
      <c r="F4" s="302"/>
      <c r="G4" s="302"/>
      <c r="H4" s="302"/>
      <c r="I4" s="302"/>
    </row>
    <row r="5" spans="1:9" ht="21" x14ac:dyDescent="0.25">
      <c r="A5" s="300" t="s">
        <v>99</v>
      </c>
      <c r="B5" s="300"/>
      <c r="C5" s="303" t="e">
        <f>請填這!C1&amp;"上午10時30分"</f>
        <v>#N/A</v>
      </c>
      <c r="D5" s="303"/>
      <c r="E5" s="303"/>
      <c r="F5" s="303"/>
      <c r="G5" s="303"/>
      <c r="H5" s="90"/>
      <c r="I5" s="90"/>
    </row>
    <row r="6" spans="1:9" ht="21" x14ac:dyDescent="0.25">
      <c r="A6" s="300" t="s">
        <v>100</v>
      </c>
      <c r="B6" s="300"/>
      <c r="C6" s="301" t="s">
        <v>101</v>
      </c>
      <c r="D6" s="301"/>
      <c r="E6" s="301"/>
      <c r="F6" s="301"/>
      <c r="G6" s="301"/>
      <c r="H6" s="90"/>
      <c r="I6" s="90"/>
    </row>
    <row r="7" spans="1:9" ht="21" x14ac:dyDescent="0.25">
      <c r="A7" s="91"/>
      <c r="B7" s="91"/>
      <c r="C7" s="90"/>
      <c r="D7" s="90"/>
      <c r="E7" s="90"/>
      <c r="F7" s="90"/>
      <c r="G7" s="90"/>
      <c r="H7" s="90"/>
      <c r="I7" s="90"/>
    </row>
    <row r="8" spans="1:9" ht="28.35" customHeight="1" x14ac:dyDescent="0.25">
      <c r="A8" s="304" t="s">
        <v>102</v>
      </c>
      <c r="B8" s="304"/>
      <c r="C8" s="304"/>
      <c r="D8" s="304"/>
      <c r="E8" s="304"/>
      <c r="F8" s="304" t="s">
        <v>103</v>
      </c>
      <c r="G8" s="304"/>
      <c r="H8" s="304" t="s">
        <v>104</v>
      </c>
      <c r="I8" s="304"/>
    </row>
    <row r="9" spans="1:9" ht="42.6" customHeight="1" x14ac:dyDescent="0.25">
      <c r="A9" s="298"/>
      <c r="B9" s="298"/>
      <c r="C9" s="298"/>
      <c r="D9" s="298"/>
      <c r="E9" s="298"/>
      <c r="F9" s="298"/>
      <c r="G9" s="298"/>
      <c r="H9" s="298"/>
      <c r="I9" s="298"/>
    </row>
    <row r="10" spans="1:9" ht="42.6" customHeight="1" x14ac:dyDescent="0.25">
      <c r="A10" s="298"/>
      <c r="B10" s="298"/>
      <c r="C10" s="298"/>
      <c r="D10" s="298"/>
      <c r="E10" s="298"/>
      <c r="F10" s="298"/>
      <c r="G10" s="298"/>
      <c r="H10" s="298"/>
      <c r="I10" s="298"/>
    </row>
    <row r="11" spans="1:9" ht="42.6" customHeight="1" x14ac:dyDescent="0.25">
      <c r="A11" s="298"/>
      <c r="B11" s="298"/>
      <c r="C11" s="298"/>
      <c r="D11" s="298"/>
      <c r="E11" s="298"/>
      <c r="F11" s="298"/>
      <c r="G11" s="298"/>
      <c r="H11" s="298"/>
      <c r="I11" s="298"/>
    </row>
    <row r="12" spans="1:9" ht="42.6" customHeight="1" x14ac:dyDescent="0.25">
      <c r="A12" s="298"/>
      <c r="B12" s="298"/>
      <c r="C12" s="298"/>
      <c r="D12" s="298"/>
      <c r="E12" s="298"/>
      <c r="F12" s="298"/>
      <c r="G12" s="298"/>
      <c r="H12" s="298"/>
      <c r="I12" s="298"/>
    </row>
    <row r="13" spans="1:9" ht="42.6" customHeight="1" x14ac:dyDescent="0.25">
      <c r="A13" s="298"/>
      <c r="B13" s="298"/>
      <c r="C13" s="298"/>
      <c r="D13" s="298"/>
      <c r="E13" s="298"/>
      <c r="F13" s="298"/>
      <c r="G13" s="298"/>
      <c r="H13" s="298"/>
      <c r="I13" s="298"/>
    </row>
    <row r="14" spans="1:9" ht="42.6" customHeight="1" x14ac:dyDescent="0.25">
      <c r="A14" s="298"/>
      <c r="B14" s="298"/>
      <c r="C14" s="298"/>
      <c r="D14" s="298"/>
      <c r="E14" s="298"/>
      <c r="F14" s="298"/>
      <c r="G14" s="298"/>
      <c r="H14" s="298"/>
      <c r="I14" s="298"/>
    </row>
    <row r="15" spans="1:9" ht="42.6" customHeight="1" x14ac:dyDescent="0.25">
      <c r="A15" s="298"/>
      <c r="B15" s="298"/>
      <c r="C15" s="298"/>
      <c r="D15" s="298"/>
      <c r="E15" s="298"/>
      <c r="F15" s="298"/>
      <c r="G15" s="298"/>
      <c r="H15" s="298"/>
      <c r="I15" s="298"/>
    </row>
    <row r="16" spans="1:9" ht="42.6" customHeight="1" x14ac:dyDescent="0.25">
      <c r="A16" s="298"/>
      <c r="B16" s="298"/>
      <c r="C16" s="298"/>
      <c r="D16" s="298"/>
      <c r="E16" s="298"/>
      <c r="F16" s="298"/>
      <c r="G16" s="298"/>
      <c r="H16" s="298"/>
      <c r="I16" s="298"/>
    </row>
    <row r="17" spans="1:9" ht="42.6" customHeight="1" x14ac:dyDescent="0.25">
      <c r="A17" s="298"/>
      <c r="B17" s="298"/>
      <c r="C17" s="298"/>
      <c r="D17" s="298"/>
      <c r="E17" s="298"/>
      <c r="F17" s="298"/>
      <c r="G17" s="298"/>
      <c r="H17" s="298"/>
      <c r="I17" s="298"/>
    </row>
    <row r="18" spans="1:9" ht="42.6" customHeight="1" x14ac:dyDescent="0.25">
      <c r="A18" s="298"/>
      <c r="B18" s="298"/>
      <c r="C18" s="298"/>
      <c r="D18" s="298"/>
      <c r="E18" s="298"/>
      <c r="F18" s="298"/>
      <c r="G18" s="298"/>
      <c r="H18" s="298"/>
      <c r="I18" s="298"/>
    </row>
    <row r="19" spans="1:9" ht="42.6" customHeight="1" x14ac:dyDescent="0.25">
      <c r="A19" s="298"/>
      <c r="B19" s="298"/>
      <c r="C19" s="298"/>
      <c r="D19" s="298"/>
      <c r="E19" s="298"/>
      <c r="F19" s="298"/>
      <c r="G19" s="298"/>
      <c r="H19" s="298"/>
      <c r="I19" s="298"/>
    </row>
    <row r="20" spans="1:9" ht="42.6" customHeight="1" x14ac:dyDescent="0.25">
      <c r="A20" s="298"/>
      <c r="B20" s="298"/>
      <c r="C20" s="298"/>
      <c r="D20" s="298"/>
      <c r="E20" s="298"/>
      <c r="F20" s="298"/>
      <c r="G20" s="298"/>
      <c r="H20" s="298"/>
      <c r="I20" s="298"/>
    </row>
    <row r="21" spans="1:9" ht="42.6" customHeight="1" x14ac:dyDescent="0.25">
      <c r="A21" s="298"/>
      <c r="B21" s="298"/>
      <c r="C21" s="298"/>
      <c r="D21" s="298"/>
      <c r="E21" s="298"/>
      <c r="F21" s="298"/>
      <c r="G21" s="298"/>
      <c r="H21" s="298"/>
      <c r="I21" s="298"/>
    </row>
  </sheetData>
  <mergeCells count="51">
    <mergeCell ref="A9:E9"/>
    <mergeCell ref="F9:G9"/>
    <mergeCell ref="H9:I9"/>
    <mergeCell ref="A1:I1"/>
    <mergeCell ref="A3:B3"/>
    <mergeCell ref="C3:E3"/>
    <mergeCell ref="A4:B4"/>
    <mergeCell ref="C4:I4"/>
    <mergeCell ref="A5:B5"/>
    <mergeCell ref="C5:G5"/>
    <mergeCell ref="A6:B6"/>
    <mergeCell ref="C6:G6"/>
    <mergeCell ref="A8:E8"/>
    <mergeCell ref="F8:G8"/>
    <mergeCell ref="H8:I8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A16:E16"/>
    <mergeCell ref="F16:G16"/>
    <mergeCell ref="H16:I16"/>
    <mergeCell ref="A17:E17"/>
    <mergeCell ref="F17:G17"/>
    <mergeCell ref="H17:I17"/>
    <mergeCell ref="A18:E18"/>
    <mergeCell ref="F18:G18"/>
    <mergeCell ref="H18:I18"/>
    <mergeCell ref="A19:E19"/>
    <mergeCell ref="F19:G19"/>
    <mergeCell ref="H19:I19"/>
    <mergeCell ref="A20:E20"/>
    <mergeCell ref="F20:G20"/>
    <mergeCell ref="H20:I20"/>
    <mergeCell ref="A21:E21"/>
    <mergeCell ref="F21:G21"/>
    <mergeCell ref="H21:I2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view="pageBreakPreview" zoomScaleNormal="130" zoomScaleSheetLayoutView="100" workbookViewId="0">
      <selection activeCell="E19" sqref="E19:G19"/>
    </sheetView>
  </sheetViews>
  <sheetFormatPr defaultColWidth="9" defaultRowHeight="16.5" x14ac:dyDescent="0.25"/>
  <cols>
    <col min="1" max="1" width="3.25" style="1" customWidth="1"/>
    <col min="2" max="2" width="15.75" style="1" customWidth="1"/>
    <col min="3" max="3" width="4.5" style="1" customWidth="1"/>
    <col min="4" max="4" width="3.75" style="1" customWidth="1"/>
    <col min="5" max="5" width="11.75" style="1" customWidth="1"/>
    <col min="6" max="7" width="13.75" style="1" customWidth="1"/>
    <col min="8" max="8" width="9.625" style="1" customWidth="1"/>
    <col min="9" max="9" width="3.625" style="1" customWidth="1"/>
    <col min="10" max="10" width="10.75" style="1" customWidth="1"/>
    <col min="11" max="11" width="3.75" style="1" customWidth="1"/>
    <col min="12" max="12" width="12.625" style="1" customWidth="1"/>
    <col min="13" max="16384" width="9" style="1"/>
  </cols>
  <sheetData>
    <row r="1" spans="1:12" ht="28.5" customHeight="1" x14ac:dyDescent="0.25">
      <c r="A1" s="317" t="s">
        <v>52</v>
      </c>
      <c r="B1" s="317"/>
      <c r="C1" s="349" t="s">
        <v>53</v>
      </c>
      <c r="D1" s="349"/>
      <c r="E1" s="349"/>
      <c r="F1" s="349"/>
      <c r="G1" s="349"/>
      <c r="H1" s="349"/>
      <c r="I1" s="349"/>
      <c r="J1" s="349"/>
      <c r="K1" s="349"/>
    </row>
    <row r="2" spans="1:12" ht="16.899999999999999" customHeight="1" x14ac:dyDescent="0.25">
      <c r="A2" s="307" t="e">
        <f>"開標時間："&amp;請填這!C1&amp;"上午10時30分"</f>
        <v>#N/A</v>
      </c>
      <c r="B2" s="307"/>
      <c r="C2" s="307"/>
      <c r="D2" s="307"/>
      <c r="E2" s="307"/>
      <c r="F2" s="307"/>
      <c r="H2" s="350" t="s">
        <v>20</v>
      </c>
      <c r="I2" s="350"/>
      <c r="J2" s="350"/>
      <c r="K2" s="350"/>
    </row>
    <row r="3" spans="1:12" ht="24.95" customHeight="1" x14ac:dyDescent="0.25">
      <c r="A3" s="352" t="s">
        <v>114</v>
      </c>
      <c r="B3" s="352"/>
      <c r="C3" s="352"/>
      <c r="D3" s="336" t="e">
        <f>請填這!C2</f>
        <v>#N/A</v>
      </c>
      <c r="E3" s="336"/>
      <c r="F3" s="336"/>
      <c r="G3" s="336"/>
      <c r="H3" s="344" t="s">
        <v>13</v>
      </c>
      <c r="I3" s="344"/>
      <c r="J3" s="351" t="e">
        <f>請填這!H2</f>
        <v>#N/A</v>
      </c>
      <c r="K3" s="351"/>
    </row>
    <row r="4" spans="1:12" ht="34.5" customHeight="1" x14ac:dyDescent="0.25">
      <c r="A4" s="352" t="s">
        <v>83</v>
      </c>
      <c r="B4" s="352"/>
      <c r="C4" s="352"/>
      <c r="D4" s="335" t="e">
        <f>請填這!C3</f>
        <v>#N/A</v>
      </c>
      <c r="E4" s="335"/>
      <c r="F4" s="335"/>
      <c r="G4" s="335"/>
      <c r="H4" s="344" t="s">
        <v>14</v>
      </c>
      <c r="I4" s="344"/>
      <c r="J4" s="337" t="e">
        <f>請填這!H3</f>
        <v>#N/A</v>
      </c>
      <c r="K4" s="337"/>
    </row>
    <row r="5" spans="1:12" ht="24.95" customHeight="1" x14ac:dyDescent="0.25">
      <c r="A5" s="339" t="s">
        <v>0</v>
      </c>
      <c r="B5" s="339"/>
      <c r="C5" s="339"/>
      <c r="D5" s="347" t="e">
        <f>請填這!C4</f>
        <v>#N/A</v>
      </c>
      <c r="E5" s="347"/>
      <c r="F5" s="106" t="s">
        <v>34</v>
      </c>
      <c r="G5" s="23" t="e">
        <f>請填這!F4</f>
        <v>#N/A</v>
      </c>
      <c r="H5" s="344" t="s">
        <v>15</v>
      </c>
      <c r="I5" s="344"/>
      <c r="J5" s="347" t="e">
        <f>請填這!H4</f>
        <v>#N/A</v>
      </c>
      <c r="K5" s="347"/>
    </row>
    <row r="6" spans="1:12" ht="33.75" customHeight="1" x14ac:dyDescent="0.25">
      <c r="A6" s="344" t="s">
        <v>16</v>
      </c>
      <c r="B6" s="344"/>
      <c r="C6" s="344"/>
      <c r="D6" s="344" t="s">
        <v>17</v>
      </c>
      <c r="E6" s="344"/>
      <c r="F6" s="61" t="s">
        <v>47</v>
      </c>
      <c r="G6" s="61" t="s">
        <v>6</v>
      </c>
      <c r="H6" s="348" t="s">
        <v>7</v>
      </c>
      <c r="I6" s="348"/>
      <c r="J6" s="348" t="s">
        <v>12</v>
      </c>
      <c r="K6" s="348"/>
      <c r="L6" s="2"/>
    </row>
    <row r="7" spans="1:12" ht="30" customHeight="1" x14ac:dyDescent="0.25">
      <c r="A7" s="107" t="str">
        <f>"1."</f>
        <v>1.</v>
      </c>
      <c r="B7" s="345" t="str">
        <f>請填這!B7</f>
        <v>嗨</v>
      </c>
      <c r="C7" s="346"/>
      <c r="D7" s="343">
        <f>請填這!C7</f>
        <v>0</v>
      </c>
      <c r="E7" s="343"/>
      <c r="F7" s="231">
        <f>請填這!E7</f>
        <v>0</v>
      </c>
      <c r="G7" s="231">
        <f>請填這!G7</f>
        <v>0</v>
      </c>
      <c r="H7" s="338">
        <f>請填這!H7</f>
        <v>0</v>
      </c>
      <c r="I7" s="338"/>
      <c r="J7" s="338">
        <f>請填這!I7</f>
        <v>0</v>
      </c>
      <c r="K7" s="338"/>
    </row>
    <row r="8" spans="1:12" ht="30" customHeight="1" x14ac:dyDescent="0.25">
      <c r="A8" s="107" t="str">
        <f>"2."</f>
        <v>2.</v>
      </c>
      <c r="B8" s="345" t="str">
        <f>請填這!B8</f>
        <v>有限公司</v>
      </c>
      <c r="C8" s="346"/>
      <c r="D8" s="343">
        <f>請填這!C8</f>
        <v>0</v>
      </c>
      <c r="E8" s="343"/>
      <c r="F8" s="231">
        <f>請填這!E8</f>
        <v>0</v>
      </c>
      <c r="G8" s="231">
        <f>請填這!G8</f>
        <v>0</v>
      </c>
      <c r="H8" s="338">
        <f>請填這!H8</f>
        <v>0</v>
      </c>
      <c r="I8" s="338"/>
      <c r="J8" s="338">
        <f>請填這!I8</f>
        <v>0</v>
      </c>
      <c r="K8" s="338"/>
    </row>
    <row r="9" spans="1:12" ht="30" customHeight="1" x14ac:dyDescent="0.25">
      <c r="A9" s="107" t="str">
        <f>"3."</f>
        <v>3.</v>
      </c>
      <c r="B9" s="345" t="str">
        <f>請填這!B9</f>
        <v>有限公司</v>
      </c>
      <c r="C9" s="346"/>
      <c r="D9" s="343">
        <f>請填這!C9</f>
        <v>0</v>
      </c>
      <c r="E9" s="343"/>
      <c r="F9" s="231">
        <f>請填這!E9</f>
        <v>0</v>
      </c>
      <c r="G9" s="231">
        <f>請填這!G9</f>
        <v>0</v>
      </c>
      <c r="H9" s="338">
        <f>請填這!H9</f>
        <v>0</v>
      </c>
      <c r="I9" s="338"/>
      <c r="J9" s="338">
        <f>請填這!I9</f>
        <v>0</v>
      </c>
      <c r="K9" s="338"/>
    </row>
    <row r="10" spans="1:12" ht="30" customHeight="1" x14ac:dyDescent="0.25">
      <c r="A10" s="107" t="str">
        <f>"4."</f>
        <v>4.</v>
      </c>
      <c r="B10" s="345" t="str">
        <f>請填這!B10</f>
        <v>有限公司</v>
      </c>
      <c r="C10" s="346"/>
      <c r="D10" s="343">
        <f>請填這!C10</f>
        <v>0</v>
      </c>
      <c r="E10" s="343"/>
      <c r="F10" s="231">
        <f>請填這!E10</f>
        <v>0</v>
      </c>
      <c r="G10" s="231">
        <f>請填這!G10</f>
        <v>0</v>
      </c>
      <c r="H10" s="338">
        <f>請填這!H10</f>
        <v>0</v>
      </c>
      <c r="I10" s="338"/>
      <c r="J10" s="338">
        <f>請填這!I10</f>
        <v>0</v>
      </c>
      <c r="K10" s="338"/>
    </row>
    <row r="11" spans="1:12" ht="30" customHeight="1" x14ac:dyDescent="0.25">
      <c r="A11" s="107" t="str">
        <f>"5."</f>
        <v>5.</v>
      </c>
      <c r="B11" s="345" t="str">
        <f>請填這!B11</f>
        <v>有限公司</v>
      </c>
      <c r="C11" s="346"/>
      <c r="D11" s="343">
        <f>請填這!C11</f>
        <v>0</v>
      </c>
      <c r="E11" s="343"/>
      <c r="F11" s="231">
        <f>請填這!E11</f>
        <v>0</v>
      </c>
      <c r="G11" s="231">
        <f>請填這!G11</f>
        <v>0</v>
      </c>
      <c r="H11" s="338">
        <f>請填這!H11</f>
        <v>0</v>
      </c>
      <c r="I11" s="338"/>
      <c r="J11" s="338">
        <f>請填這!I11</f>
        <v>0</v>
      </c>
      <c r="K11" s="338"/>
    </row>
    <row r="12" spans="1:12" ht="30" customHeight="1" x14ac:dyDescent="0.25">
      <c r="A12" s="107" t="str">
        <f>"6."</f>
        <v>6.</v>
      </c>
      <c r="B12" s="345" t="str">
        <f>請填這!B12</f>
        <v>拉拉</v>
      </c>
      <c r="C12" s="346"/>
      <c r="D12" s="343">
        <f>請填這!C12</f>
        <v>0</v>
      </c>
      <c r="E12" s="343"/>
      <c r="F12" s="231">
        <f>請填這!E12</f>
        <v>0</v>
      </c>
      <c r="G12" s="231">
        <f>請填這!G12</f>
        <v>0</v>
      </c>
      <c r="H12" s="338">
        <f>請填這!H12</f>
        <v>0</v>
      </c>
      <c r="I12" s="338"/>
      <c r="J12" s="338">
        <f>請填這!I12</f>
        <v>0</v>
      </c>
      <c r="K12" s="338"/>
    </row>
    <row r="13" spans="1:12" ht="30" customHeight="1" x14ac:dyDescent="0.25">
      <c r="A13" s="107" t="str">
        <f>"7."</f>
        <v>7.</v>
      </c>
      <c r="B13" s="345" t="str">
        <f>請填這!B13</f>
        <v>有限公司</v>
      </c>
      <c r="C13" s="346"/>
      <c r="D13" s="343">
        <f>請填這!C13</f>
        <v>0</v>
      </c>
      <c r="E13" s="343"/>
      <c r="F13" s="231">
        <f>請填這!E13</f>
        <v>0</v>
      </c>
      <c r="G13" s="231">
        <f>請填這!G13</f>
        <v>0</v>
      </c>
      <c r="H13" s="338">
        <f>請填這!H13</f>
        <v>0</v>
      </c>
      <c r="I13" s="338"/>
      <c r="J13" s="338">
        <f>請填這!I13</f>
        <v>0</v>
      </c>
      <c r="K13" s="338"/>
    </row>
    <row r="14" spans="1:12" x14ac:dyDescent="0.25">
      <c r="A14" s="337" t="s">
        <v>95</v>
      </c>
      <c r="B14" s="337"/>
      <c r="C14" s="337"/>
      <c r="D14" s="343" t="str">
        <f>請填這!D14</f>
        <v xml:space="preserve"> </v>
      </c>
      <c r="E14" s="343"/>
      <c r="F14" s="9"/>
      <c r="G14" s="9"/>
      <c r="H14" s="339"/>
      <c r="I14" s="339"/>
      <c r="J14" s="339"/>
      <c r="K14" s="339"/>
    </row>
    <row r="15" spans="1:12" ht="37.5" customHeight="1" x14ac:dyDescent="0.25">
      <c r="A15" s="305" t="s">
        <v>1</v>
      </c>
      <c r="B15" s="305"/>
      <c r="C15" s="5" t="s">
        <v>8</v>
      </c>
      <c r="D15" s="330" t="str">
        <f>"本案投標廠商計"&amp;請填這!M7&amp;"家，開標前合格投標廠商計"&amp;請填這!M8&amp;"家，審標結果"&amp;請填這!M9&amp;"符合招標文件規定，其餘"&amp;請填這!M10&amp;"家不合格。"</f>
        <v>本案投標廠商計7家，開標前合格投標廠商計7家，審標結果7符合招標文件規定，其餘0家不合格。</v>
      </c>
      <c r="E15" s="340"/>
      <c r="F15" s="340"/>
      <c r="G15" s="340"/>
      <c r="H15" s="340"/>
      <c r="I15" s="340"/>
      <c r="J15" s="340"/>
      <c r="K15" s="340"/>
    </row>
    <row r="16" spans="1:12" ht="19.899999999999999" customHeight="1" x14ac:dyDescent="0.25">
      <c r="A16" s="305"/>
      <c r="B16" s="305"/>
      <c r="C16" s="20"/>
      <c r="D16" s="341"/>
      <c r="E16" s="342"/>
      <c r="F16" s="342"/>
      <c r="G16" s="342"/>
      <c r="H16" s="342"/>
      <c r="I16" s="342"/>
      <c r="J16" s="342"/>
      <c r="K16" s="342"/>
    </row>
    <row r="17" spans="1:11" ht="34.9" customHeight="1" x14ac:dyDescent="0.25">
      <c r="A17" s="306" t="s">
        <v>69</v>
      </c>
      <c r="B17" s="306"/>
      <c r="C17" s="335" t="s">
        <v>74</v>
      </c>
      <c r="D17" s="335"/>
      <c r="E17" s="335"/>
      <c r="F17" s="335"/>
      <c r="G17" s="335"/>
      <c r="H17" s="308"/>
      <c r="I17" s="309"/>
      <c r="J17" s="309"/>
      <c r="K17" s="310"/>
    </row>
    <row r="18" spans="1:11" ht="34.9" customHeight="1" x14ac:dyDescent="0.25">
      <c r="A18" s="306" t="s">
        <v>70</v>
      </c>
      <c r="B18" s="306"/>
      <c r="C18" s="336" t="str">
        <f>請填這!B18</f>
        <v>○○</v>
      </c>
      <c r="D18" s="336"/>
      <c r="E18" s="336"/>
      <c r="F18" s="336"/>
      <c r="G18" s="336"/>
      <c r="H18" s="311"/>
      <c r="I18" s="312"/>
      <c r="J18" s="312"/>
      <c r="K18" s="313"/>
    </row>
    <row r="19" spans="1:11" ht="37.9" customHeight="1" x14ac:dyDescent="0.25">
      <c r="A19" s="306" t="s">
        <v>71</v>
      </c>
      <c r="B19" s="306"/>
      <c r="C19" s="106" t="s">
        <v>75</v>
      </c>
      <c r="D19" s="10"/>
      <c r="E19" s="331">
        <f>請填這!C18</f>
        <v>0</v>
      </c>
      <c r="F19" s="332"/>
      <c r="G19" s="332"/>
      <c r="H19" s="311"/>
      <c r="I19" s="312"/>
      <c r="J19" s="312"/>
      <c r="K19" s="313"/>
    </row>
    <row r="20" spans="1:11" ht="30" customHeight="1" x14ac:dyDescent="0.25">
      <c r="A20" s="306" t="s">
        <v>72</v>
      </c>
      <c r="B20" s="306"/>
      <c r="C20" s="106" t="s">
        <v>78</v>
      </c>
      <c r="D20" s="10"/>
      <c r="E20" s="333">
        <f>請填這!I17</f>
        <v>0</v>
      </c>
      <c r="F20" s="334"/>
      <c r="G20" s="334"/>
      <c r="H20" s="314"/>
      <c r="I20" s="315"/>
      <c r="J20" s="315"/>
      <c r="K20" s="316"/>
    </row>
    <row r="21" spans="1:11" ht="18" customHeight="1" x14ac:dyDescent="0.25">
      <c r="A21" s="305" t="s">
        <v>23</v>
      </c>
      <c r="B21" s="305"/>
      <c r="C21" s="5" t="s">
        <v>8</v>
      </c>
      <c r="D21" s="329" t="str">
        <f>請填這!B18&amp;"報價（減價後）新臺幣"&amp;TEXT(請填這!C18,"#,###")&amp;"元整最低，且在底價以內，經主持人當場宣布決標。"</f>
        <v>○○報價（減價後）新臺幣元整最低，且在底價以內，經主持人當場宣布決標。</v>
      </c>
      <c r="E21" s="329"/>
      <c r="F21" s="329"/>
      <c r="G21" s="329"/>
      <c r="H21" s="329"/>
      <c r="I21" s="329"/>
      <c r="J21" s="329"/>
      <c r="K21" s="330"/>
    </row>
    <row r="22" spans="1:11" ht="19.899999999999999" customHeight="1" x14ac:dyDescent="0.25">
      <c r="A22" s="305"/>
      <c r="B22" s="305"/>
      <c r="C22" s="81"/>
      <c r="D22" s="327"/>
      <c r="E22" s="327"/>
      <c r="F22" s="327"/>
      <c r="G22" s="327"/>
      <c r="H22" s="327"/>
      <c r="I22" s="327"/>
      <c r="J22" s="327"/>
      <c r="K22" s="328"/>
    </row>
    <row r="23" spans="1:11" ht="30" customHeight="1" x14ac:dyDescent="0.25">
      <c r="A23" s="305"/>
      <c r="B23" s="305"/>
      <c r="C23" s="81"/>
      <c r="D23" s="327"/>
      <c r="E23" s="327"/>
      <c r="F23" s="327"/>
      <c r="G23" s="327"/>
      <c r="H23" s="327"/>
      <c r="I23" s="327"/>
      <c r="J23" s="327"/>
      <c r="K23" s="328"/>
    </row>
    <row r="24" spans="1:11" ht="16.5" customHeight="1" x14ac:dyDescent="0.25">
      <c r="A24" s="305"/>
      <c r="B24" s="305"/>
      <c r="C24" s="20"/>
      <c r="D24" s="21"/>
      <c r="E24" s="321" t="s">
        <v>48</v>
      </c>
      <c r="F24" s="322"/>
      <c r="G24" s="322"/>
      <c r="H24" s="322"/>
      <c r="I24" s="322"/>
      <c r="J24" s="322"/>
      <c r="K24" s="323"/>
    </row>
    <row r="25" spans="1:11" ht="22.15" customHeight="1" x14ac:dyDescent="0.25">
      <c r="A25" s="305" t="s">
        <v>24</v>
      </c>
      <c r="B25" s="305"/>
      <c r="C25" s="324"/>
      <c r="D25" s="325"/>
      <c r="E25" s="325"/>
      <c r="F25" s="325"/>
      <c r="G25" s="325"/>
      <c r="H25" s="325"/>
      <c r="I25" s="325"/>
      <c r="J25" s="325"/>
      <c r="K25" s="326"/>
    </row>
    <row r="26" spans="1:11" ht="16.5" customHeight="1" x14ac:dyDescent="0.25">
      <c r="A26" s="305"/>
      <c r="B26" s="305"/>
      <c r="C26" s="20"/>
      <c r="D26" s="21"/>
      <c r="E26" s="321" t="s">
        <v>77</v>
      </c>
      <c r="F26" s="322"/>
      <c r="G26" s="322"/>
      <c r="H26" s="322"/>
      <c r="I26" s="322"/>
      <c r="J26" s="322"/>
      <c r="K26" s="323"/>
    </row>
    <row r="27" spans="1:11" ht="49.9" customHeight="1" x14ac:dyDescent="0.25">
      <c r="A27" s="305" t="s">
        <v>85</v>
      </c>
      <c r="B27" s="305"/>
      <c r="C27" s="305"/>
      <c r="D27" s="305"/>
      <c r="E27" s="305"/>
      <c r="F27" s="305"/>
      <c r="G27" s="78" t="s">
        <v>81</v>
      </c>
      <c r="H27" s="318"/>
      <c r="I27" s="319"/>
      <c r="J27" s="319"/>
      <c r="K27" s="320"/>
    </row>
    <row r="28" spans="1:11" ht="49.9" customHeight="1" x14ac:dyDescent="0.25">
      <c r="A28" s="306" t="s">
        <v>80</v>
      </c>
      <c r="B28" s="306"/>
      <c r="C28" s="305"/>
      <c r="D28" s="305"/>
      <c r="E28" s="305"/>
      <c r="F28" s="305"/>
      <c r="G28" s="78" t="s">
        <v>82</v>
      </c>
      <c r="H28" s="318"/>
      <c r="I28" s="319"/>
      <c r="J28" s="319"/>
      <c r="K28" s="320"/>
    </row>
  </sheetData>
  <mergeCells count="77">
    <mergeCell ref="H12:I12"/>
    <mergeCell ref="H13:I13"/>
    <mergeCell ref="A4:C4"/>
    <mergeCell ref="A5:C5"/>
    <mergeCell ref="D4:G4"/>
    <mergeCell ref="H4:I4"/>
    <mergeCell ref="B7:C7"/>
    <mergeCell ref="D7:E7"/>
    <mergeCell ref="H7:I7"/>
    <mergeCell ref="B9:C9"/>
    <mergeCell ref="D9:E9"/>
    <mergeCell ref="H9:I9"/>
    <mergeCell ref="B10:C10"/>
    <mergeCell ref="B11:C11"/>
    <mergeCell ref="B12:C12"/>
    <mergeCell ref="B13:C13"/>
    <mergeCell ref="C1:K1"/>
    <mergeCell ref="H2:K2"/>
    <mergeCell ref="D3:G3"/>
    <mergeCell ref="H3:I3"/>
    <mergeCell ref="J3:K3"/>
    <mergeCell ref="A3:C3"/>
    <mergeCell ref="J4:K4"/>
    <mergeCell ref="H5:I5"/>
    <mergeCell ref="J5:K5"/>
    <mergeCell ref="D5:E5"/>
    <mergeCell ref="D6:E6"/>
    <mergeCell ref="H6:I6"/>
    <mergeCell ref="J6:K6"/>
    <mergeCell ref="J7:K7"/>
    <mergeCell ref="A6:C6"/>
    <mergeCell ref="B8:C8"/>
    <mergeCell ref="D8:E8"/>
    <mergeCell ref="H8:I8"/>
    <mergeCell ref="J8:K8"/>
    <mergeCell ref="J9:K9"/>
    <mergeCell ref="H14:I14"/>
    <mergeCell ref="J14:K14"/>
    <mergeCell ref="D15:K15"/>
    <mergeCell ref="D16:K16"/>
    <mergeCell ref="D10:E10"/>
    <mergeCell ref="H10:I10"/>
    <mergeCell ref="J10:K10"/>
    <mergeCell ref="D11:E11"/>
    <mergeCell ref="H11:I11"/>
    <mergeCell ref="J11:K11"/>
    <mergeCell ref="J12:K12"/>
    <mergeCell ref="J13:K13"/>
    <mergeCell ref="D14:E14"/>
    <mergeCell ref="D12:E12"/>
    <mergeCell ref="D13:E13"/>
    <mergeCell ref="A15:B16"/>
    <mergeCell ref="A17:B17"/>
    <mergeCell ref="A18:B18"/>
    <mergeCell ref="A14:C14"/>
    <mergeCell ref="A19:B19"/>
    <mergeCell ref="A20:B20"/>
    <mergeCell ref="E19:G19"/>
    <mergeCell ref="E20:G20"/>
    <mergeCell ref="C17:G17"/>
    <mergeCell ref="C18:G18"/>
    <mergeCell ref="A27:B27"/>
    <mergeCell ref="A28:B28"/>
    <mergeCell ref="A2:F2"/>
    <mergeCell ref="H17:K20"/>
    <mergeCell ref="A1:B1"/>
    <mergeCell ref="H27:K27"/>
    <mergeCell ref="H28:K28"/>
    <mergeCell ref="E26:K26"/>
    <mergeCell ref="C25:K25"/>
    <mergeCell ref="D23:K23"/>
    <mergeCell ref="D21:K22"/>
    <mergeCell ref="A21:B24"/>
    <mergeCell ref="A25:B26"/>
    <mergeCell ref="C27:F27"/>
    <mergeCell ref="C28:F28"/>
    <mergeCell ref="E24:K24"/>
  </mergeCells>
  <phoneticPr fontId="1" type="noConversion"/>
  <pageMargins left="0.51181102362204722" right="0.51181102362204722" top="0.74803149606299213" bottom="0.74803149606299213" header="0" footer="0"/>
  <pageSetup paperSize="9" scale="9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view="pageLayout" zoomScaleNormal="145" zoomScaleSheetLayoutView="85" workbookViewId="0">
      <selection activeCell="J9" sqref="J9:K9"/>
    </sheetView>
  </sheetViews>
  <sheetFormatPr defaultColWidth="9" defaultRowHeight="16.5" x14ac:dyDescent="0.25"/>
  <cols>
    <col min="1" max="1" width="3.75" style="1" customWidth="1"/>
    <col min="2" max="2" width="15.375" style="1" customWidth="1"/>
    <col min="3" max="3" width="3.75" style="1" customWidth="1"/>
    <col min="4" max="4" width="5.625" style="1" customWidth="1"/>
    <col min="5" max="5" width="9.625" style="1" customWidth="1"/>
    <col min="6" max="6" width="12.875" style="1" customWidth="1"/>
    <col min="7" max="7" width="14.875" style="1" customWidth="1"/>
    <col min="8" max="8" width="9.75" style="1" customWidth="1"/>
    <col min="9" max="9" width="3.625" style="1" customWidth="1"/>
    <col min="10" max="10" width="10.75" style="1" customWidth="1"/>
    <col min="11" max="11" width="1.875" style="1" customWidth="1"/>
    <col min="12" max="12" width="12.625" style="1" customWidth="1"/>
    <col min="13" max="16384" width="9" style="1"/>
  </cols>
  <sheetData>
    <row r="1" spans="1:12" ht="34.9" customHeight="1" x14ac:dyDescent="0.25">
      <c r="A1" s="317" t="s">
        <v>51</v>
      </c>
      <c r="B1" s="317"/>
      <c r="C1" s="349" t="s">
        <v>54</v>
      </c>
      <c r="D1" s="349"/>
      <c r="E1" s="349"/>
      <c r="F1" s="349"/>
      <c r="G1" s="349"/>
      <c r="H1" s="349"/>
      <c r="I1" s="349"/>
      <c r="J1" s="349"/>
      <c r="K1" s="349"/>
    </row>
    <row r="2" spans="1:12" x14ac:dyDescent="0.25">
      <c r="A2" s="307" t="e">
        <f>"開標時間："&amp;請填這!C1&amp;"上午10時30分"</f>
        <v>#N/A</v>
      </c>
      <c r="B2" s="307"/>
      <c r="C2" s="307"/>
      <c r="D2" s="307"/>
      <c r="E2" s="307"/>
      <c r="F2" s="307"/>
      <c r="H2" s="386" t="s">
        <v>20</v>
      </c>
      <c r="I2" s="386"/>
      <c r="J2" s="386"/>
      <c r="K2" s="386"/>
    </row>
    <row r="3" spans="1:12" ht="24.95" customHeight="1" x14ac:dyDescent="0.25">
      <c r="A3" s="352" t="s">
        <v>115</v>
      </c>
      <c r="B3" s="352"/>
      <c r="C3" s="352"/>
      <c r="D3" s="367" t="e">
        <f>請填這!C2</f>
        <v>#N/A</v>
      </c>
      <c r="E3" s="368"/>
      <c r="F3" s="368"/>
      <c r="G3" s="369"/>
      <c r="H3" s="359" t="s">
        <v>13</v>
      </c>
      <c r="I3" s="360"/>
      <c r="J3" s="387" t="e">
        <f>請填這!H2</f>
        <v>#N/A</v>
      </c>
      <c r="K3" s="388"/>
    </row>
    <row r="4" spans="1:12" ht="36" customHeight="1" x14ac:dyDescent="0.25">
      <c r="A4" s="352" t="s">
        <v>83</v>
      </c>
      <c r="B4" s="352"/>
      <c r="C4" s="352"/>
      <c r="D4" s="366" t="e">
        <f>請填這!C3</f>
        <v>#N/A</v>
      </c>
      <c r="E4" s="353"/>
      <c r="F4" s="353"/>
      <c r="G4" s="354"/>
      <c r="H4" s="359" t="s">
        <v>14</v>
      </c>
      <c r="I4" s="360"/>
      <c r="J4" s="382" t="e">
        <f>請填這!H3</f>
        <v>#N/A</v>
      </c>
      <c r="K4" s="383"/>
    </row>
    <row r="5" spans="1:12" ht="24.95" customHeight="1" x14ac:dyDescent="0.25">
      <c r="A5" s="339" t="s">
        <v>0</v>
      </c>
      <c r="B5" s="339"/>
      <c r="C5" s="339"/>
      <c r="D5" s="359" t="e">
        <f>請填這!C4</f>
        <v>#N/A</v>
      </c>
      <c r="E5" s="360"/>
      <c r="F5" s="10" t="s">
        <v>34</v>
      </c>
      <c r="G5" s="23" t="e">
        <f>請填這!F4</f>
        <v>#N/A</v>
      </c>
      <c r="H5" s="359" t="s">
        <v>15</v>
      </c>
      <c r="I5" s="360"/>
      <c r="J5" s="384" t="e">
        <f>請填這!H4</f>
        <v>#N/A</v>
      </c>
      <c r="K5" s="385"/>
    </row>
    <row r="6" spans="1:12" ht="33.75" customHeight="1" x14ac:dyDescent="0.25">
      <c r="A6" s="344" t="s">
        <v>16</v>
      </c>
      <c r="B6" s="344"/>
      <c r="C6" s="344"/>
      <c r="D6" s="359" t="s">
        <v>17</v>
      </c>
      <c r="E6" s="360"/>
      <c r="F6" s="66" t="s">
        <v>39</v>
      </c>
      <c r="G6" s="66" t="s">
        <v>62</v>
      </c>
      <c r="H6" s="380" t="s">
        <v>40</v>
      </c>
      <c r="I6" s="381"/>
      <c r="J6" s="380" t="s">
        <v>41</v>
      </c>
      <c r="K6" s="381"/>
      <c r="L6" s="2"/>
    </row>
    <row r="7" spans="1:12" ht="33" customHeight="1" x14ac:dyDescent="0.25">
      <c r="A7" s="107" t="str">
        <f>"1."</f>
        <v>1.</v>
      </c>
      <c r="B7" s="377" t="str">
        <f>請填這!B7</f>
        <v>嗨</v>
      </c>
      <c r="C7" s="345"/>
      <c r="D7" s="355">
        <f>請填這!C7</f>
        <v>0</v>
      </c>
      <c r="E7" s="356"/>
      <c r="F7" s="232">
        <f>請填這!E7</f>
        <v>0</v>
      </c>
      <c r="G7" s="232">
        <f>請填這!G7</f>
        <v>0</v>
      </c>
      <c r="H7" s="378">
        <f>請填這!H7</f>
        <v>0</v>
      </c>
      <c r="I7" s="379"/>
      <c r="J7" s="378">
        <f>請填這!I7</f>
        <v>0</v>
      </c>
      <c r="K7" s="379"/>
    </row>
    <row r="8" spans="1:12" ht="24.95" customHeight="1" x14ac:dyDescent="0.25">
      <c r="A8" s="107"/>
      <c r="B8" s="357" t="s">
        <v>105</v>
      </c>
      <c r="C8" s="358"/>
      <c r="D8" s="355"/>
      <c r="E8" s="356"/>
      <c r="F8" s="3"/>
      <c r="G8" s="3"/>
      <c r="H8" s="359"/>
      <c r="I8" s="360"/>
      <c r="J8" s="359"/>
      <c r="K8" s="360"/>
    </row>
    <row r="9" spans="1:12" ht="24.95" customHeight="1" x14ac:dyDescent="0.25">
      <c r="A9" s="107"/>
      <c r="B9" s="357"/>
      <c r="C9" s="358"/>
      <c r="D9" s="355"/>
      <c r="E9" s="356"/>
      <c r="F9" s="9"/>
      <c r="G9" s="3"/>
      <c r="H9" s="359"/>
      <c r="I9" s="360"/>
      <c r="J9" s="359"/>
      <c r="K9" s="360"/>
    </row>
    <row r="10" spans="1:12" ht="24.95" customHeight="1" x14ac:dyDescent="0.25">
      <c r="A10" s="107"/>
      <c r="B10" s="357"/>
      <c r="C10" s="358"/>
      <c r="D10" s="355"/>
      <c r="E10" s="356"/>
      <c r="F10" s="3"/>
      <c r="G10" s="3"/>
      <c r="H10" s="359"/>
      <c r="I10" s="360"/>
      <c r="J10" s="359"/>
      <c r="K10" s="360"/>
    </row>
    <row r="11" spans="1:12" ht="24.95" customHeight="1" x14ac:dyDescent="0.25">
      <c r="A11" s="107"/>
      <c r="B11" s="357"/>
      <c r="C11" s="358"/>
      <c r="D11" s="355"/>
      <c r="E11" s="356"/>
      <c r="F11" s="3"/>
      <c r="G11" s="3"/>
      <c r="H11" s="359"/>
      <c r="I11" s="360"/>
      <c r="J11" s="359"/>
      <c r="K11" s="360"/>
    </row>
    <row r="12" spans="1:12" ht="24.95" customHeight="1" x14ac:dyDescent="0.25">
      <c r="A12" s="107"/>
      <c r="B12" s="353"/>
      <c r="C12" s="354"/>
      <c r="D12" s="355" t="str">
        <f>請填這!D14</f>
        <v xml:space="preserve"> </v>
      </c>
      <c r="E12" s="356"/>
      <c r="F12" s="4"/>
      <c r="G12" s="4"/>
      <c r="H12" s="324"/>
      <c r="I12" s="326"/>
      <c r="J12" s="324"/>
      <c r="K12" s="326"/>
    </row>
    <row r="13" spans="1:12" ht="37.5" customHeight="1" x14ac:dyDescent="0.25">
      <c r="A13" s="318" t="s">
        <v>1</v>
      </c>
      <c r="B13" s="320"/>
      <c r="C13" s="6" t="s">
        <v>8</v>
      </c>
      <c r="D13" s="329" t="str">
        <f>"本案投標廠商計"&amp;請填這!M7&amp;"家，開標前合格投標廠商計"&amp;請填這!M8&amp;"家，審標結果"&amp;請填這!M9&amp;"符合招標文件規定，其餘"&amp;請填這!M10&amp;"家不合格。"</f>
        <v>本案投標廠商計7家，開標前合格投標廠商計7家，審標結果7符合招標文件規定，其餘0家不合格。</v>
      </c>
      <c r="E13" s="329"/>
      <c r="F13" s="329"/>
      <c r="G13" s="329"/>
      <c r="H13" s="329"/>
      <c r="I13" s="329"/>
      <c r="J13" s="329"/>
      <c r="K13" s="330"/>
    </row>
    <row r="14" spans="1:12" ht="19.899999999999999" customHeight="1" x14ac:dyDescent="0.25">
      <c r="A14" s="318"/>
      <c r="B14" s="320"/>
      <c r="C14" s="6"/>
      <c r="D14" s="375"/>
      <c r="E14" s="375"/>
      <c r="F14" s="375"/>
      <c r="G14" s="375"/>
      <c r="H14" s="375"/>
      <c r="I14" s="375"/>
      <c r="J14" s="375"/>
      <c r="K14" s="376"/>
    </row>
    <row r="15" spans="1:12" ht="34.9" customHeight="1" x14ac:dyDescent="0.25">
      <c r="A15" s="361" t="s">
        <v>69</v>
      </c>
      <c r="B15" s="362"/>
      <c r="C15" s="366" t="s">
        <v>74</v>
      </c>
      <c r="D15" s="353"/>
      <c r="E15" s="353"/>
      <c r="F15" s="353"/>
      <c r="G15" s="353"/>
      <c r="H15" s="12"/>
      <c r="I15" s="13"/>
      <c r="J15" s="13"/>
      <c r="K15" s="14"/>
    </row>
    <row r="16" spans="1:12" ht="34.9" customHeight="1" x14ac:dyDescent="0.25">
      <c r="A16" s="361" t="s">
        <v>70</v>
      </c>
      <c r="B16" s="362"/>
      <c r="C16" s="367" t="str">
        <f>請填這!B18</f>
        <v>○○</v>
      </c>
      <c r="D16" s="368"/>
      <c r="E16" s="368"/>
      <c r="F16" s="368"/>
      <c r="G16" s="369"/>
      <c r="H16" s="15"/>
      <c r="I16" s="7"/>
      <c r="J16" s="7"/>
      <c r="K16" s="16"/>
    </row>
    <row r="17" spans="1:11" ht="37.9" customHeight="1" x14ac:dyDescent="0.25">
      <c r="A17" s="361" t="s">
        <v>71</v>
      </c>
      <c r="B17" s="362"/>
      <c r="C17" s="10" t="s">
        <v>75</v>
      </c>
      <c r="D17" s="22"/>
      <c r="E17" s="363">
        <f>請填這!C18</f>
        <v>0</v>
      </c>
      <c r="F17" s="363"/>
      <c r="G17" s="363"/>
      <c r="H17" s="15"/>
      <c r="I17" s="7"/>
      <c r="J17" s="7"/>
      <c r="K17" s="16"/>
    </row>
    <row r="18" spans="1:11" ht="30" customHeight="1" x14ac:dyDescent="0.25">
      <c r="A18" s="361" t="s">
        <v>72</v>
      </c>
      <c r="B18" s="362"/>
      <c r="C18" s="75" t="s">
        <v>78</v>
      </c>
      <c r="D18" s="76"/>
      <c r="E18" s="364">
        <f>請填這!I17</f>
        <v>0</v>
      </c>
      <c r="F18" s="364"/>
      <c r="G18" s="365"/>
      <c r="H18" s="15"/>
      <c r="I18" s="7"/>
      <c r="J18" s="7"/>
      <c r="K18" s="16"/>
    </row>
    <row r="19" spans="1:11" ht="18" customHeight="1" x14ac:dyDescent="0.25">
      <c r="A19" s="318" t="s">
        <v>23</v>
      </c>
      <c r="B19" s="320"/>
      <c r="C19" s="5" t="s">
        <v>8</v>
      </c>
      <c r="D19" s="329" t="str">
        <f>請填這!B18&amp;"報價（減價後）新臺幣"&amp;TEXT(請填這!C18,"#,###")&amp;"元整最低，且在底價以內，經主持人當場宣布決標。"</f>
        <v>○○報價（減價後）新臺幣元整最低，且在底價以內，經主持人當場宣布決標。</v>
      </c>
      <c r="E19" s="329"/>
      <c r="F19" s="329"/>
      <c r="G19" s="329"/>
      <c r="H19" s="329"/>
      <c r="I19" s="329"/>
      <c r="J19" s="329"/>
      <c r="K19" s="330"/>
    </row>
    <row r="20" spans="1:11" ht="19.899999999999999" customHeight="1" x14ac:dyDescent="0.25">
      <c r="A20" s="318"/>
      <c r="B20" s="320"/>
      <c r="C20" s="81"/>
      <c r="D20" s="327"/>
      <c r="E20" s="327"/>
      <c r="F20" s="327"/>
      <c r="G20" s="327"/>
      <c r="H20" s="327"/>
      <c r="I20" s="327"/>
      <c r="J20" s="327"/>
      <c r="K20" s="328"/>
    </row>
    <row r="21" spans="1:11" s="85" customFormat="1" ht="49.9" customHeight="1" x14ac:dyDescent="0.25">
      <c r="A21" s="318"/>
      <c r="B21" s="320"/>
      <c r="C21" s="84"/>
      <c r="D21" s="327" t="s">
        <v>86</v>
      </c>
      <c r="E21" s="327"/>
      <c r="F21" s="327"/>
      <c r="G21" s="327"/>
      <c r="H21" s="327"/>
      <c r="I21" s="327"/>
      <c r="J21" s="327"/>
      <c r="K21" s="328"/>
    </row>
    <row r="22" spans="1:11" ht="16.5" customHeight="1" x14ac:dyDescent="0.25">
      <c r="A22" s="318"/>
      <c r="B22" s="320"/>
      <c r="C22" s="20"/>
      <c r="D22" s="21"/>
      <c r="E22" s="321" t="s">
        <v>48</v>
      </c>
      <c r="F22" s="322"/>
      <c r="G22" s="322"/>
      <c r="H22" s="322"/>
      <c r="I22" s="322"/>
      <c r="J22" s="322"/>
      <c r="K22" s="323"/>
    </row>
    <row r="23" spans="1:11" ht="17.25" customHeight="1" x14ac:dyDescent="0.25">
      <c r="A23" s="318" t="s">
        <v>24</v>
      </c>
      <c r="B23" s="320"/>
      <c r="C23" s="372"/>
      <c r="D23" s="373"/>
      <c r="E23" s="373"/>
      <c r="F23" s="373"/>
      <c r="G23" s="373"/>
      <c r="H23" s="373"/>
      <c r="I23" s="373"/>
      <c r="J23" s="373"/>
      <c r="K23" s="374"/>
    </row>
    <row r="24" spans="1:11" ht="18" customHeight="1" x14ac:dyDescent="0.25">
      <c r="A24" s="318"/>
      <c r="B24" s="320"/>
      <c r="C24" s="20"/>
      <c r="D24" s="21"/>
      <c r="E24" s="321" t="s">
        <v>77</v>
      </c>
      <c r="F24" s="322"/>
      <c r="G24" s="322"/>
      <c r="H24" s="322"/>
      <c r="I24" s="322"/>
      <c r="J24" s="322"/>
      <c r="K24" s="323"/>
    </row>
    <row r="25" spans="1:11" ht="45" customHeight="1" x14ac:dyDescent="0.25">
      <c r="A25" s="318" t="s">
        <v>19</v>
      </c>
      <c r="B25" s="320"/>
      <c r="C25" s="370"/>
      <c r="D25" s="370"/>
      <c r="E25" s="370"/>
      <c r="F25" s="370"/>
      <c r="G25" s="78" t="s">
        <v>81</v>
      </c>
      <c r="H25" s="8"/>
      <c r="I25" s="325"/>
      <c r="J25" s="325"/>
      <c r="K25" s="326"/>
    </row>
    <row r="26" spans="1:11" ht="45" customHeight="1" x14ac:dyDescent="0.25">
      <c r="A26" s="361" t="s">
        <v>80</v>
      </c>
      <c r="B26" s="362"/>
      <c r="C26" s="319"/>
      <c r="D26" s="319"/>
      <c r="E26" s="319"/>
      <c r="F26" s="319"/>
      <c r="G26" s="78" t="s">
        <v>82</v>
      </c>
      <c r="H26" s="8"/>
      <c r="I26" s="371"/>
      <c r="J26" s="371"/>
      <c r="K26" s="360"/>
    </row>
  </sheetData>
  <mergeCells count="68">
    <mergeCell ref="C1:K1"/>
    <mergeCell ref="H2:K2"/>
    <mergeCell ref="D3:G3"/>
    <mergeCell ref="H3:I3"/>
    <mergeCell ref="J3:K3"/>
    <mergeCell ref="A2:F2"/>
    <mergeCell ref="A3:C3"/>
    <mergeCell ref="A1:B1"/>
    <mergeCell ref="A4:C4"/>
    <mergeCell ref="A5:C5"/>
    <mergeCell ref="D6:E6"/>
    <mergeCell ref="H6:I6"/>
    <mergeCell ref="J6:K6"/>
    <mergeCell ref="D4:G4"/>
    <mergeCell ref="H4:I4"/>
    <mergeCell ref="J4:K4"/>
    <mergeCell ref="H5:I5"/>
    <mergeCell ref="J5:K5"/>
    <mergeCell ref="D5:E5"/>
    <mergeCell ref="B7:C7"/>
    <mergeCell ref="D7:E7"/>
    <mergeCell ref="H7:I7"/>
    <mergeCell ref="J7:K7"/>
    <mergeCell ref="A6:C6"/>
    <mergeCell ref="E24:K24"/>
    <mergeCell ref="B8:C8"/>
    <mergeCell ref="D8:E8"/>
    <mergeCell ref="H8:I8"/>
    <mergeCell ref="J8:K8"/>
    <mergeCell ref="B9:C9"/>
    <mergeCell ref="D9:E9"/>
    <mergeCell ref="H9:I9"/>
    <mergeCell ref="J9:K9"/>
    <mergeCell ref="A13:B14"/>
    <mergeCell ref="A15:B15"/>
    <mergeCell ref="A16:B16"/>
    <mergeCell ref="A17:B17"/>
    <mergeCell ref="A18:B18"/>
    <mergeCell ref="D13:K13"/>
    <mergeCell ref="D14:K14"/>
    <mergeCell ref="A26:B26"/>
    <mergeCell ref="E17:G17"/>
    <mergeCell ref="E18:G18"/>
    <mergeCell ref="C15:G15"/>
    <mergeCell ref="C16:G16"/>
    <mergeCell ref="D21:K21"/>
    <mergeCell ref="C25:F25"/>
    <mergeCell ref="I25:K25"/>
    <mergeCell ref="D19:K20"/>
    <mergeCell ref="A19:B22"/>
    <mergeCell ref="A23:B24"/>
    <mergeCell ref="A25:B25"/>
    <mergeCell ref="C26:F26"/>
    <mergeCell ref="I26:K26"/>
    <mergeCell ref="E22:K22"/>
    <mergeCell ref="C23:K23"/>
    <mergeCell ref="B12:C12"/>
    <mergeCell ref="D12:E12"/>
    <mergeCell ref="H12:I12"/>
    <mergeCell ref="J12:K12"/>
    <mergeCell ref="B10:C10"/>
    <mergeCell ref="D10:E10"/>
    <mergeCell ref="H10:I10"/>
    <mergeCell ref="J10:K10"/>
    <mergeCell ref="B11:C11"/>
    <mergeCell ref="D11:E11"/>
    <mergeCell ref="H11:I11"/>
    <mergeCell ref="J11:K11"/>
  </mergeCells>
  <phoneticPr fontId="1" type="noConversion"/>
  <pageMargins left="0.51181102362204722" right="0.51181102362204722" top="0.74803149606299213" bottom="0.74803149606299213" header="0" footer="0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8"/>
  <sheetViews>
    <sheetView view="pageBreakPreview" zoomScale="85" zoomScaleNormal="100" zoomScaleSheetLayoutView="85" zoomScalePageLayoutView="70" workbookViewId="0">
      <selection activeCell="G11" sqref="G11"/>
    </sheetView>
  </sheetViews>
  <sheetFormatPr defaultColWidth="9" defaultRowHeight="16.5" x14ac:dyDescent="0.25"/>
  <cols>
    <col min="1" max="1" width="4.25" style="1" customWidth="1"/>
    <col min="2" max="2" width="15.75" style="1" customWidth="1"/>
    <col min="3" max="3" width="4.5" style="1" customWidth="1"/>
    <col min="4" max="4" width="3.75" style="1" customWidth="1"/>
    <col min="5" max="5" width="11.75" style="1" customWidth="1"/>
    <col min="6" max="7" width="13.75" style="1" customWidth="1"/>
    <col min="8" max="8" width="9.625" style="1" customWidth="1"/>
    <col min="9" max="9" width="3.625" style="1" customWidth="1"/>
    <col min="10" max="10" width="10.75" style="1" customWidth="1"/>
    <col min="11" max="11" width="3.75" style="1" customWidth="1"/>
    <col min="12" max="12" width="12.625" style="1" customWidth="1"/>
    <col min="13" max="16384" width="9" style="1"/>
  </cols>
  <sheetData>
    <row r="1" spans="1:12" ht="28.5" customHeight="1" x14ac:dyDescent="0.25">
      <c r="A1" s="317" t="s">
        <v>52</v>
      </c>
      <c r="B1" s="317"/>
      <c r="C1" s="349" t="s">
        <v>88</v>
      </c>
      <c r="D1" s="349"/>
      <c r="E1" s="349"/>
      <c r="F1" s="349"/>
      <c r="G1" s="349"/>
      <c r="H1" s="349"/>
      <c r="I1" s="349"/>
      <c r="J1" s="349"/>
      <c r="K1" s="349"/>
    </row>
    <row r="2" spans="1:12" ht="16.899999999999999" customHeight="1" x14ac:dyDescent="0.25">
      <c r="A2" s="307" t="e">
        <f>"開標時間："&amp;請填這!C1&amp;"上午10時30分"</f>
        <v>#N/A</v>
      </c>
      <c r="B2" s="307"/>
      <c r="C2" s="307"/>
      <c r="D2" s="307"/>
      <c r="E2" s="307"/>
      <c r="F2" s="307"/>
      <c r="H2" s="386" t="s">
        <v>20</v>
      </c>
      <c r="I2" s="386"/>
      <c r="J2" s="386"/>
      <c r="K2" s="386"/>
    </row>
    <row r="3" spans="1:12" ht="24.95" customHeight="1" x14ac:dyDescent="0.25">
      <c r="A3" s="382" t="s">
        <v>84</v>
      </c>
      <c r="B3" s="393"/>
      <c r="C3" s="383"/>
      <c r="D3" s="367" t="e">
        <f>請填這!C2</f>
        <v>#N/A</v>
      </c>
      <c r="E3" s="368"/>
      <c r="F3" s="368"/>
      <c r="G3" s="369"/>
      <c r="H3" s="359" t="s">
        <v>13</v>
      </c>
      <c r="I3" s="360"/>
      <c r="J3" s="387" t="e">
        <f>請填這!H2</f>
        <v>#N/A</v>
      </c>
      <c r="K3" s="388"/>
    </row>
    <row r="4" spans="1:12" ht="34.5" customHeight="1" x14ac:dyDescent="0.25">
      <c r="A4" s="382" t="s">
        <v>83</v>
      </c>
      <c r="B4" s="393"/>
      <c r="C4" s="383"/>
      <c r="D4" s="366" t="e">
        <f>請填這!C3</f>
        <v>#N/A</v>
      </c>
      <c r="E4" s="353"/>
      <c r="F4" s="353"/>
      <c r="G4" s="354"/>
      <c r="H4" s="359" t="s">
        <v>14</v>
      </c>
      <c r="I4" s="360"/>
      <c r="J4" s="382" t="e">
        <f>請填這!H3</f>
        <v>#N/A</v>
      </c>
      <c r="K4" s="383"/>
    </row>
    <row r="5" spans="1:12" ht="24.95" customHeight="1" x14ac:dyDescent="0.25">
      <c r="A5" s="394" t="s">
        <v>0</v>
      </c>
      <c r="B5" s="395"/>
      <c r="C5" s="396"/>
      <c r="D5" s="384" t="e">
        <f>請填這!C4</f>
        <v>#N/A</v>
      </c>
      <c r="E5" s="385"/>
      <c r="F5" s="10" t="s">
        <v>34</v>
      </c>
      <c r="G5" s="23" t="e">
        <f>請填這!F4</f>
        <v>#N/A</v>
      </c>
      <c r="H5" s="359" t="s">
        <v>15</v>
      </c>
      <c r="I5" s="360"/>
      <c r="J5" s="384" t="e">
        <f>請填這!H4</f>
        <v>#N/A</v>
      </c>
      <c r="K5" s="385"/>
    </row>
    <row r="6" spans="1:12" ht="33.75" customHeight="1" x14ac:dyDescent="0.25">
      <c r="A6" s="359" t="s">
        <v>16</v>
      </c>
      <c r="B6" s="371"/>
      <c r="C6" s="360"/>
      <c r="D6" s="359" t="s">
        <v>17</v>
      </c>
      <c r="E6" s="360"/>
      <c r="F6" s="61" t="s">
        <v>47</v>
      </c>
      <c r="G6" s="61" t="s">
        <v>6</v>
      </c>
      <c r="H6" s="397" t="s">
        <v>7</v>
      </c>
      <c r="I6" s="398"/>
      <c r="J6" s="397" t="s">
        <v>12</v>
      </c>
      <c r="K6" s="398"/>
      <c r="L6" s="2"/>
    </row>
    <row r="7" spans="1:12" ht="30" customHeight="1" x14ac:dyDescent="0.25">
      <c r="A7" s="107" t="str">
        <f>"1."</f>
        <v>1.</v>
      </c>
      <c r="B7" s="377" t="str">
        <f>請填這!B7</f>
        <v>嗨</v>
      </c>
      <c r="C7" s="345"/>
      <c r="D7" s="355">
        <f>請填這!C7</f>
        <v>0</v>
      </c>
      <c r="E7" s="356"/>
      <c r="F7" s="231">
        <f>請填這!E7</f>
        <v>0</v>
      </c>
      <c r="G7" s="231">
        <f>請填這!G7</f>
        <v>0</v>
      </c>
      <c r="H7" s="378">
        <f>請填這!H7</f>
        <v>0</v>
      </c>
      <c r="I7" s="379"/>
      <c r="J7" s="378">
        <f>請填這!I7</f>
        <v>0</v>
      </c>
      <c r="K7" s="379"/>
    </row>
    <row r="8" spans="1:12" ht="30" customHeight="1" x14ac:dyDescent="0.25">
      <c r="A8" s="107" t="str">
        <f>"2."</f>
        <v>2.</v>
      </c>
      <c r="B8" s="377" t="str">
        <f>請填這!B8</f>
        <v>有限公司</v>
      </c>
      <c r="C8" s="345"/>
      <c r="D8" s="355">
        <f>請填這!C8</f>
        <v>0</v>
      </c>
      <c r="E8" s="356"/>
      <c r="F8" s="231">
        <f>請填這!E8</f>
        <v>0</v>
      </c>
      <c r="G8" s="231">
        <f>請填這!G8</f>
        <v>0</v>
      </c>
      <c r="H8" s="378">
        <f>請填這!H8</f>
        <v>0</v>
      </c>
      <c r="I8" s="379"/>
      <c r="J8" s="378">
        <f>請填這!I8</f>
        <v>0</v>
      </c>
      <c r="K8" s="379"/>
    </row>
    <row r="9" spans="1:12" ht="30" customHeight="1" x14ac:dyDescent="0.25">
      <c r="A9" s="107" t="str">
        <f>"3."</f>
        <v>3.</v>
      </c>
      <c r="B9" s="377" t="str">
        <f>請填這!B9</f>
        <v>有限公司</v>
      </c>
      <c r="C9" s="345"/>
      <c r="D9" s="355">
        <f>請填這!C9</f>
        <v>0</v>
      </c>
      <c r="E9" s="356"/>
      <c r="F9" s="231">
        <f>請填這!E9</f>
        <v>0</v>
      </c>
      <c r="G9" s="231">
        <f>請填這!G9</f>
        <v>0</v>
      </c>
      <c r="H9" s="378">
        <f>請填這!H9</f>
        <v>0</v>
      </c>
      <c r="I9" s="379"/>
      <c r="J9" s="378">
        <f>請填這!I9</f>
        <v>0</v>
      </c>
      <c r="K9" s="379"/>
    </row>
    <row r="10" spans="1:12" ht="30" customHeight="1" x14ac:dyDescent="0.25">
      <c r="A10" s="107" t="str">
        <f>"4."</f>
        <v>4.</v>
      </c>
      <c r="B10" s="377" t="str">
        <f>請填這!B10</f>
        <v>有限公司</v>
      </c>
      <c r="C10" s="345"/>
      <c r="D10" s="355">
        <f>請填這!C10</f>
        <v>0</v>
      </c>
      <c r="E10" s="356"/>
      <c r="F10" s="231">
        <f>請填這!E10</f>
        <v>0</v>
      </c>
      <c r="G10" s="231">
        <f>請填這!G10</f>
        <v>0</v>
      </c>
      <c r="H10" s="378">
        <f>請填這!H10</f>
        <v>0</v>
      </c>
      <c r="I10" s="379"/>
      <c r="J10" s="378">
        <f>請填這!I10</f>
        <v>0</v>
      </c>
      <c r="K10" s="379"/>
    </row>
    <row r="11" spans="1:12" ht="30" customHeight="1" x14ac:dyDescent="0.25">
      <c r="A11" s="107" t="str">
        <f>"5."</f>
        <v>5.</v>
      </c>
      <c r="B11" s="377" t="str">
        <f>請填這!B11</f>
        <v>有限公司</v>
      </c>
      <c r="C11" s="345"/>
      <c r="D11" s="355">
        <f>請填這!C11</f>
        <v>0</v>
      </c>
      <c r="E11" s="356"/>
      <c r="F11" s="231">
        <f>請填這!E11</f>
        <v>0</v>
      </c>
      <c r="G11" s="231">
        <f>請填這!G11</f>
        <v>0</v>
      </c>
      <c r="H11" s="378">
        <f>請填這!H11</f>
        <v>0</v>
      </c>
      <c r="I11" s="379"/>
      <c r="J11" s="378">
        <f>請填這!I11</f>
        <v>0</v>
      </c>
      <c r="K11" s="379"/>
    </row>
    <row r="12" spans="1:12" ht="30" customHeight="1" x14ac:dyDescent="0.25">
      <c r="A12" s="107" t="str">
        <f>"6."</f>
        <v>6.</v>
      </c>
      <c r="B12" s="377" t="str">
        <f>請填這!B12</f>
        <v>拉拉</v>
      </c>
      <c r="C12" s="345"/>
      <c r="D12" s="355">
        <f>請填這!C12</f>
        <v>0</v>
      </c>
      <c r="E12" s="356"/>
      <c r="F12" s="231">
        <f>請填這!E12</f>
        <v>0</v>
      </c>
      <c r="G12" s="231">
        <f>請填這!G12</f>
        <v>0</v>
      </c>
      <c r="H12" s="378">
        <f>請填這!H12</f>
        <v>0</v>
      </c>
      <c r="I12" s="379"/>
      <c r="J12" s="378">
        <f>請填這!I12</f>
        <v>0</v>
      </c>
      <c r="K12" s="379"/>
    </row>
    <row r="13" spans="1:12" ht="30" customHeight="1" x14ac:dyDescent="0.25">
      <c r="A13" s="107" t="str">
        <f>"7."</f>
        <v>7.</v>
      </c>
      <c r="B13" s="377" t="str">
        <f>請填這!B13</f>
        <v>有限公司</v>
      </c>
      <c r="C13" s="345"/>
      <c r="D13" s="355">
        <f>請填這!C13</f>
        <v>0</v>
      </c>
      <c r="E13" s="356"/>
      <c r="F13" s="231">
        <f>請填這!E13</f>
        <v>0</v>
      </c>
      <c r="G13" s="231">
        <f>請填這!G13</f>
        <v>0</v>
      </c>
      <c r="H13" s="378">
        <f>請填這!H13</f>
        <v>0</v>
      </c>
      <c r="I13" s="379"/>
      <c r="J13" s="378">
        <f>請填這!I13</f>
        <v>0</v>
      </c>
      <c r="K13" s="379"/>
    </row>
    <row r="14" spans="1:12" x14ac:dyDescent="0.25">
      <c r="A14" s="382" t="s">
        <v>111</v>
      </c>
      <c r="B14" s="393"/>
      <c r="C14" s="383"/>
      <c r="D14" s="355" t="str">
        <f>請填這!D14</f>
        <v xml:space="preserve"> </v>
      </c>
      <c r="E14" s="356"/>
      <c r="F14" s="233"/>
      <c r="G14" s="233"/>
      <c r="H14" s="391"/>
      <c r="I14" s="392"/>
      <c r="J14" s="391"/>
      <c r="K14" s="392"/>
    </row>
    <row r="15" spans="1:12" ht="37.5" customHeight="1" x14ac:dyDescent="0.25">
      <c r="A15" s="318" t="s">
        <v>1</v>
      </c>
      <c r="B15" s="320"/>
      <c r="C15" s="5" t="s">
        <v>8</v>
      </c>
      <c r="D15" s="329" t="str">
        <f>"本案投標廠商計"&amp;請填這!M7&amp;"家，開標前合格投標廠商計"&amp;請填這!M8&amp;"家，審標結果"&amp;請填這!M9&amp;"符合招標文件規定，其餘"&amp;請填這!M10&amp;"家不合格。"</f>
        <v>本案投標廠商計7家，開標前合格投標廠商計7家，審標結果7符合招標文件規定，其餘0家不合格。</v>
      </c>
      <c r="E15" s="329"/>
      <c r="F15" s="329"/>
      <c r="G15" s="329"/>
      <c r="H15" s="329"/>
      <c r="I15" s="329"/>
      <c r="J15" s="329"/>
      <c r="K15" s="330"/>
    </row>
    <row r="16" spans="1:12" ht="19.899999999999999" customHeight="1" x14ac:dyDescent="0.25">
      <c r="A16" s="318"/>
      <c r="B16" s="320"/>
      <c r="C16" s="6"/>
      <c r="D16" s="375"/>
      <c r="E16" s="375"/>
      <c r="F16" s="375"/>
      <c r="G16" s="375"/>
      <c r="H16" s="375"/>
      <c r="I16" s="375"/>
      <c r="J16" s="375"/>
      <c r="K16" s="376"/>
    </row>
    <row r="17" spans="1:11" ht="34.9" customHeight="1" x14ac:dyDescent="0.25">
      <c r="A17" s="361" t="s">
        <v>69</v>
      </c>
      <c r="B17" s="362"/>
      <c r="C17" s="366" t="s">
        <v>74</v>
      </c>
      <c r="D17" s="353"/>
      <c r="E17" s="353"/>
      <c r="F17" s="353"/>
      <c r="G17" s="353"/>
      <c r="H17" s="12"/>
      <c r="I17" s="13"/>
      <c r="J17" s="13"/>
      <c r="K17" s="14"/>
    </row>
    <row r="18" spans="1:11" ht="34.9" customHeight="1" x14ac:dyDescent="0.25">
      <c r="A18" s="389" t="s">
        <v>89</v>
      </c>
      <c r="B18" s="390"/>
      <c r="C18" s="10" t="str">
        <f>請填這!B18</f>
        <v>○○</v>
      </c>
      <c r="D18" s="22"/>
      <c r="E18" s="80"/>
      <c r="F18" s="80"/>
      <c r="G18" s="80"/>
      <c r="H18" s="15"/>
      <c r="I18" s="7"/>
      <c r="J18" s="7"/>
      <c r="K18" s="16"/>
    </row>
    <row r="19" spans="1:11" ht="37.9" customHeight="1" x14ac:dyDescent="0.25">
      <c r="A19" s="389" t="s">
        <v>90</v>
      </c>
      <c r="B19" s="390"/>
      <c r="C19" s="10" t="s">
        <v>75</v>
      </c>
      <c r="D19" s="22"/>
      <c r="E19" s="363">
        <f>請填這!C18</f>
        <v>0</v>
      </c>
      <c r="F19" s="363"/>
      <c r="G19" s="363"/>
      <c r="H19" s="15"/>
      <c r="I19" s="7"/>
      <c r="J19" s="7"/>
      <c r="K19" s="16"/>
    </row>
    <row r="20" spans="1:11" ht="30" customHeight="1" x14ac:dyDescent="0.25">
      <c r="A20" s="361" t="s">
        <v>72</v>
      </c>
      <c r="B20" s="362"/>
      <c r="C20" s="75" t="s">
        <v>78</v>
      </c>
      <c r="D20" s="76"/>
      <c r="E20" s="373" t="s">
        <v>87</v>
      </c>
      <c r="F20" s="373"/>
      <c r="G20" s="374"/>
      <c r="H20" s="15"/>
      <c r="I20" s="7"/>
      <c r="J20" s="7"/>
      <c r="K20" s="16"/>
    </row>
    <row r="21" spans="1:11" ht="18" customHeight="1" x14ac:dyDescent="0.25">
      <c r="A21" s="318" t="s">
        <v>23</v>
      </c>
      <c r="B21" s="320"/>
      <c r="C21" s="5" t="s">
        <v>8</v>
      </c>
      <c r="D21" s="329" t="str">
        <f>請填這!B18&amp;"報價（減價後）新臺幣"&amp;TEXT(請填這!C18,"#,###")&amp;"元整最低，且在底價以內，經主持人當場第53條第2項宣布保留決標。"</f>
        <v>○○報價（減價後）新臺幣元整最低，且在底價以內，經主持人當場第53條第2項宣布保留決標。</v>
      </c>
      <c r="E21" s="329"/>
      <c r="F21" s="329"/>
      <c r="G21" s="329"/>
      <c r="H21" s="329"/>
      <c r="I21" s="329"/>
      <c r="J21" s="329"/>
      <c r="K21" s="330"/>
    </row>
    <row r="22" spans="1:11" ht="19.899999999999999" customHeight="1" x14ac:dyDescent="0.25">
      <c r="A22" s="318"/>
      <c r="B22" s="320"/>
      <c r="C22" s="81"/>
      <c r="D22" s="327"/>
      <c r="E22" s="327"/>
      <c r="F22" s="327"/>
      <c r="G22" s="327"/>
      <c r="H22" s="327"/>
      <c r="I22" s="327"/>
      <c r="J22" s="327"/>
      <c r="K22" s="328"/>
    </row>
    <row r="23" spans="1:11" ht="30" customHeight="1" x14ac:dyDescent="0.25">
      <c r="A23" s="318"/>
      <c r="B23" s="320"/>
      <c r="C23" s="230" t="s">
        <v>170</v>
      </c>
      <c r="D23" s="327" t="s">
        <v>169</v>
      </c>
      <c r="E23" s="327"/>
      <c r="F23" s="327"/>
      <c r="G23" s="327"/>
      <c r="H23" s="327"/>
      <c r="I23" s="327"/>
      <c r="J23" s="327"/>
      <c r="K23" s="328"/>
    </row>
    <row r="24" spans="1:11" ht="16.5" customHeight="1" x14ac:dyDescent="0.25">
      <c r="A24" s="318"/>
      <c r="B24" s="320"/>
      <c r="C24" s="20"/>
      <c r="D24" s="21"/>
      <c r="E24" s="321" t="s">
        <v>48</v>
      </c>
      <c r="F24" s="322"/>
      <c r="G24" s="322"/>
      <c r="H24" s="322"/>
      <c r="I24" s="322"/>
      <c r="J24" s="322"/>
      <c r="K24" s="323"/>
    </row>
    <row r="25" spans="1:11" ht="22.15" customHeight="1" x14ac:dyDescent="0.25">
      <c r="A25" s="318" t="s">
        <v>24</v>
      </c>
      <c r="B25" s="320"/>
      <c r="C25" s="324"/>
      <c r="D25" s="325"/>
      <c r="E25" s="325"/>
      <c r="F25" s="325"/>
      <c r="G25" s="325"/>
      <c r="H25" s="325"/>
      <c r="I25" s="325"/>
      <c r="J25" s="325"/>
      <c r="K25" s="326"/>
    </row>
    <row r="26" spans="1:11" ht="16.5" customHeight="1" x14ac:dyDescent="0.25">
      <c r="A26" s="318"/>
      <c r="B26" s="320"/>
      <c r="C26" s="20"/>
      <c r="D26" s="21"/>
      <c r="E26" s="321" t="s">
        <v>77</v>
      </c>
      <c r="F26" s="322"/>
      <c r="G26" s="322"/>
      <c r="H26" s="322"/>
      <c r="I26" s="322"/>
      <c r="J26" s="322"/>
      <c r="K26" s="323"/>
    </row>
    <row r="27" spans="1:11" ht="49.9" customHeight="1" x14ac:dyDescent="0.25">
      <c r="A27" s="318" t="s">
        <v>85</v>
      </c>
      <c r="B27" s="320"/>
      <c r="C27" s="370"/>
      <c r="D27" s="370"/>
      <c r="E27" s="370"/>
      <c r="F27" s="370"/>
      <c r="G27" s="78" t="s">
        <v>81</v>
      </c>
      <c r="H27" s="8"/>
      <c r="I27" s="325"/>
      <c r="J27" s="325"/>
      <c r="K27" s="326"/>
    </row>
    <row r="28" spans="1:11" ht="49.9" customHeight="1" x14ac:dyDescent="0.25">
      <c r="A28" s="361" t="s">
        <v>80</v>
      </c>
      <c r="B28" s="362"/>
      <c r="C28" s="319"/>
      <c r="D28" s="319"/>
      <c r="E28" s="319"/>
      <c r="F28" s="319"/>
      <c r="G28" s="78" t="s">
        <v>82</v>
      </c>
      <c r="H28" s="8"/>
      <c r="I28" s="371"/>
      <c r="J28" s="371"/>
      <c r="K28" s="360"/>
    </row>
  </sheetData>
  <mergeCells count="75">
    <mergeCell ref="J5:K5"/>
    <mergeCell ref="J6:K6"/>
    <mergeCell ref="A27:B27"/>
    <mergeCell ref="A28:B28"/>
    <mergeCell ref="C1:K1"/>
    <mergeCell ref="H2:K2"/>
    <mergeCell ref="D3:G3"/>
    <mergeCell ref="H3:I3"/>
    <mergeCell ref="J3:K3"/>
    <mergeCell ref="A1:B1"/>
    <mergeCell ref="A2:F2"/>
    <mergeCell ref="A3:C3"/>
    <mergeCell ref="D4:G4"/>
    <mergeCell ref="H4:I4"/>
    <mergeCell ref="J4:K4"/>
    <mergeCell ref="D5:E5"/>
    <mergeCell ref="H5:I5"/>
    <mergeCell ref="A6:C6"/>
    <mergeCell ref="A4:C4"/>
    <mergeCell ref="A5:C5"/>
    <mergeCell ref="D6:E6"/>
    <mergeCell ref="H6:I6"/>
    <mergeCell ref="B10:C10"/>
    <mergeCell ref="D10:E10"/>
    <mergeCell ref="H10:I10"/>
    <mergeCell ref="J10:K10"/>
    <mergeCell ref="B7:C7"/>
    <mergeCell ref="D7:E7"/>
    <mergeCell ref="H7:I7"/>
    <mergeCell ref="J7:K7"/>
    <mergeCell ref="B8:C8"/>
    <mergeCell ref="D8:E8"/>
    <mergeCell ref="H8:I8"/>
    <mergeCell ref="J8:K8"/>
    <mergeCell ref="B9:C9"/>
    <mergeCell ref="D9:E9"/>
    <mergeCell ref="H9:I9"/>
    <mergeCell ref="J9:K9"/>
    <mergeCell ref="B11:C11"/>
    <mergeCell ref="D11:E11"/>
    <mergeCell ref="H11:I11"/>
    <mergeCell ref="J11:K11"/>
    <mergeCell ref="E19:G19"/>
    <mergeCell ref="B12:C12"/>
    <mergeCell ref="B13:C13"/>
    <mergeCell ref="D12:E12"/>
    <mergeCell ref="D13:E13"/>
    <mergeCell ref="H12:I12"/>
    <mergeCell ref="H13:I13"/>
    <mergeCell ref="A14:C14"/>
    <mergeCell ref="A15:B16"/>
    <mergeCell ref="J12:K12"/>
    <mergeCell ref="J13:K13"/>
    <mergeCell ref="E20:G20"/>
    <mergeCell ref="D21:K22"/>
    <mergeCell ref="H14:I14"/>
    <mergeCell ref="J14:K14"/>
    <mergeCell ref="D15:K15"/>
    <mergeCell ref="D16:K16"/>
    <mergeCell ref="A25:B26"/>
    <mergeCell ref="D14:E14"/>
    <mergeCell ref="C27:F27"/>
    <mergeCell ref="I27:K27"/>
    <mergeCell ref="C28:F28"/>
    <mergeCell ref="I28:K28"/>
    <mergeCell ref="D23:K23"/>
    <mergeCell ref="E24:K24"/>
    <mergeCell ref="A17:B17"/>
    <mergeCell ref="A18:B18"/>
    <mergeCell ref="A19:B19"/>
    <mergeCell ref="A20:B20"/>
    <mergeCell ref="A21:B24"/>
    <mergeCell ref="C25:K25"/>
    <mergeCell ref="E26:K26"/>
    <mergeCell ref="C17:G17"/>
  </mergeCells>
  <phoneticPr fontId="1" type="noConversion"/>
  <pageMargins left="0.51181102362204722" right="0.51181102362204722" top="0.74803149606299213" bottom="0.74803149606299213" header="0" footer="0"/>
  <pageSetup paperSize="9" scale="9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7"/>
  <sheetViews>
    <sheetView view="pageBreakPreview" zoomScale="85" zoomScaleNormal="100" zoomScaleSheetLayoutView="85" zoomScalePageLayoutView="70" workbookViewId="0">
      <selection activeCell="D20" sqref="D20:K21"/>
    </sheetView>
  </sheetViews>
  <sheetFormatPr defaultColWidth="9" defaultRowHeight="16.5" x14ac:dyDescent="0.25"/>
  <cols>
    <col min="1" max="1" width="4.25" style="1" customWidth="1"/>
    <col min="2" max="2" width="15.75" style="1" customWidth="1"/>
    <col min="3" max="3" width="4.5" style="1" customWidth="1"/>
    <col min="4" max="4" width="3.75" style="1" customWidth="1"/>
    <col min="5" max="5" width="11.75" style="1" customWidth="1"/>
    <col min="6" max="7" width="13.75" style="1" customWidth="1"/>
    <col min="8" max="8" width="9.625" style="1" customWidth="1"/>
    <col min="9" max="9" width="3.625" style="1" customWidth="1"/>
    <col min="10" max="10" width="10.75" style="1" customWidth="1"/>
    <col min="11" max="11" width="3.75" style="1" customWidth="1"/>
    <col min="12" max="12" width="12.625" style="1" customWidth="1"/>
    <col min="13" max="16384" width="9" style="1"/>
  </cols>
  <sheetData>
    <row r="1" spans="1:12" ht="28.5" customHeight="1" x14ac:dyDescent="0.25">
      <c r="A1" s="317" t="s">
        <v>52</v>
      </c>
      <c r="B1" s="317"/>
      <c r="C1" s="349" t="s">
        <v>88</v>
      </c>
      <c r="D1" s="349"/>
      <c r="E1" s="349"/>
      <c r="F1" s="349"/>
      <c r="G1" s="349"/>
      <c r="H1" s="349"/>
      <c r="I1" s="349"/>
      <c r="J1" s="349"/>
      <c r="K1" s="349"/>
    </row>
    <row r="2" spans="1:12" ht="16.899999999999999" customHeight="1" x14ac:dyDescent="0.25">
      <c r="A2" s="307" t="e">
        <f>"開標時間："&amp;請填這!C1&amp;"上午10時30分"</f>
        <v>#N/A</v>
      </c>
      <c r="B2" s="307"/>
      <c r="C2" s="307"/>
      <c r="D2" s="307"/>
      <c r="E2" s="307"/>
      <c r="F2" s="307"/>
      <c r="H2" s="386" t="s">
        <v>20</v>
      </c>
      <c r="I2" s="386"/>
      <c r="J2" s="386"/>
      <c r="K2" s="386"/>
    </row>
    <row r="3" spans="1:12" ht="24.95" customHeight="1" x14ac:dyDescent="0.25">
      <c r="A3" s="382" t="s">
        <v>84</v>
      </c>
      <c r="B3" s="393"/>
      <c r="C3" s="383"/>
      <c r="D3" s="367" t="e">
        <f>請填這!C2</f>
        <v>#N/A</v>
      </c>
      <c r="E3" s="368"/>
      <c r="F3" s="368"/>
      <c r="G3" s="369"/>
      <c r="H3" s="359" t="s">
        <v>13</v>
      </c>
      <c r="I3" s="360"/>
      <c r="J3" s="387" t="e">
        <f>請填這!H2</f>
        <v>#N/A</v>
      </c>
      <c r="K3" s="388"/>
    </row>
    <row r="4" spans="1:12" ht="34.5" customHeight="1" x14ac:dyDescent="0.25">
      <c r="A4" s="382" t="s">
        <v>83</v>
      </c>
      <c r="B4" s="393"/>
      <c r="C4" s="383"/>
      <c r="D4" s="366" t="e">
        <f>請填這!C3</f>
        <v>#N/A</v>
      </c>
      <c r="E4" s="353"/>
      <c r="F4" s="353"/>
      <c r="G4" s="354"/>
      <c r="H4" s="359" t="s">
        <v>14</v>
      </c>
      <c r="I4" s="360"/>
      <c r="J4" s="382" t="e">
        <f>請填這!H3</f>
        <v>#N/A</v>
      </c>
      <c r="K4" s="383"/>
    </row>
    <row r="5" spans="1:12" ht="24.95" customHeight="1" x14ac:dyDescent="0.25">
      <c r="A5" s="394" t="s">
        <v>0</v>
      </c>
      <c r="B5" s="395"/>
      <c r="C5" s="396"/>
      <c r="D5" s="384" t="e">
        <f>請填這!C4</f>
        <v>#N/A</v>
      </c>
      <c r="E5" s="385"/>
      <c r="F5" s="10" t="s">
        <v>34</v>
      </c>
      <c r="G5" s="23" t="e">
        <f>請填這!F4</f>
        <v>#N/A</v>
      </c>
      <c r="H5" s="359" t="s">
        <v>15</v>
      </c>
      <c r="I5" s="360"/>
      <c r="J5" s="384" t="e">
        <f>請填這!H4</f>
        <v>#N/A</v>
      </c>
      <c r="K5" s="385"/>
    </row>
    <row r="6" spans="1:12" ht="33.75" customHeight="1" x14ac:dyDescent="0.25">
      <c r="A6" s="359" t="s">
        <v>16</v>
      </c>
      <c r="B6" s="371"/>
      <c r="C6" s="360"/>
      <c r="D6" s="359" t="s">
        <v>17</v>
      </c>
      <c r="E6" s="360"/>
      <c r="F6" s="246" t="s">
        <v>175</v>
      </c>
      <c r="G6" s="246" t="s">
        <v>176</v>
      </c>
      <c r="H6" s="397" t="s">
        <v>177</v>
      </c>
      <c r="I6" s="398"/>
      <c r="J6" s="397" t="s">
        <v>178</v>
      </c>
      <c r="K6" s="398"/>
      <c r="L6" s="2"/>
    </row>
    <row r="7" spans="1:12" ht="30" customHeight="1" x14ac:dyDescent="0.25">
      <c r="A7" s="107" t="str">
        <f>"1."</f>
        <v>1.</v>
      </c>
      <c r="B7" s="377" t="str">
        <f>請填這!B7</f>
        <v>嗨</v>
      </c>
      <c r="C7" s="345"/>
      <c r="D7" s="355">
        <f>請填這!C7</f>
        <v>0</v>
      </c>
      <c r="E7" s="356"/>
      <c r="F7" s="231">
        <f>請填這!E7</f>
        <v>0</v>
      </c>
      <c r="G7" s="231">
        <f>請填這!G7</f>
        <v>0</v>
      </c>
      <c r="H7" s="378">
        <f>請填這!H7</f>
        <v>0</v>
      </c>
      <c r="I7" s="379"/>
      <c r="J7" s="378">
        <f>請填這!I7</f>
        <v>0</v>
      </c>
      <c r="K7" s="379"/>
    </row>
    <row r="8" spans="1:12" ht="30" customHeight="1" x14ac:dyDescent="0.25">
      <c r="A8" s="107"/>
      <c r="B8" s="377" t="s">
        <v>94</v>
      </c>
      <c r="C8" s="345"/>
      <c r="D8" s="355"/>
      <c r="E8" s="356"/>
      <c r="F8" s="231"/>
      <c r="G8" s="231"/>
      <c r="H8" s="378"/>
      <c r="I8" s="379"/>
      <c r="J8" s="378"/>
      <c r="K8" s="379"/>
    </row>
    <row r="9" spans="1:12" ht="30" customHeight="1" x14ac:dyDescent="0.25">
      <c r="A9" s="107"/>
      <c r="B9" s="377"/>
      <c r="C9" s="345"/>
      <c r="D9" s="355"/>
      <c r="E9" s="356"/>
      <c r="F9" s="231"/>
      <c r="G9" s="231"/>
      <c r="H9" s="378"/>
      <c r="I9" s="379"/>
      <c r="J9" s="378"/>
      <c r="K9" s="379"/>
    </row>
    <row r="10" spans="1:12" ht="30" customHeight="1" x14ac:dyDescent="0.25">
      <c r="A10" s="107"/>
      <c r="B10" s="377"/>
      <c r="C10" s="345"/>
      <c r="D10" s="355"/>
      <c r="E10" s="356"/>
      <c r="F10" s="231"/>
      <c r="G10" s="231"/>
      <c r="H10" s="378"/>
      <c r="I10" s="379"/>
      <c r="J10" s="378"/>
      <c r="K10" s="379"/>
    </row>
    <row r="11" spans="1:12" ht="30" customHeight="1" x14ac:dyDescent="0.25">
      <c r="A11" s="107"/>
      <c r="B11" s="377"/>
      <c r="C11" s="345"/>
      <c r="D11" s="355"/>
      <c r="E11" s="356"/>
      <c r="F11" s="231"/>
      <c r="G11" s="231"/>
      <c r="H11" s="378"/>
      <c r="I11" s="379"/>
      <c r="J11" s="378"/>
      <c r="K11" s="379"/>
    </row>
    <row r="12" spans="1:12" ht="30" customHeight="1" x14ac:dyDescent="0.25">
      <c r="A12" s="107"/>
      <c r="B12" s="377"/>
      <c r="C12" s="345"/>
      <c r="D12" s="355"/>
      <c r="E12" s="356"/>
      <c r="F12" s="231"/>
      <c r="G12" s="231"/>
      <c r="H12" s="378"/>
      <c r="I12" s="379"/>
      <c r="J12" s="378"/>
      <c r="K12" s="379"/>
    </row>
    <row r="13" spans="1:12" ht="30" customHeight="1" x14ac:dyDescent="0.25">
      <c r="A13" s="107"/>
      <c r="B13" s="377"/>
      <c r="C13" s="345"/>
      <c r="D13" s="355"/>
      <c r="E13" s="356"/>
      <c r="F13" s="231"/>
      <c r="G13" s="231"/>
      <c r="H13" s="378"/>
      <c r="I13" s="379"/>
      <c r="J13" s="378"/>
      <c r="K13" s="379"/>
    </row>
    <row r="14" spans="1:12" ht="37.5" customHeight="1" x14ac:dyDescent="0.25">
      <c r="A14" s="318" t="s">
        <v>1</v>
      </c>
      <c r="B14" s="320"/>
      <c r="C14" s="5" t="s">
        <v>8</v>
      </c>
      <c r="D14" s="329" t="str">
        <f>"本案投標廠商計"&amp;請填這!M7&amp;"家，開標前合格投標廠商計"&amp;請填這!M8&amp;"家，審標結果"&amp;請填這!M9&amp;"符合招標文件規定，其餘"&amp;請填這!M10&amp;"家不合格。"</f>
        <v>本案投標廠商計7家，開標前合格投標廠商計7家，審標結果7符合招標文件規定，其餘0家不合格。</v>
      </c>
      <c r="E14" s="329"/>
      <c r="F14" s="329"/>
      <c r="G14" s="329"/>
      <c r="H14" s="329"/>
      <c r="I14" s="329"/>
      <c r="J14" s="329"/>
      <c r="K14" s="330"/>
    </row>
    <row r="15" spans="1:12" ht="19.899999999999999" customHeight="1" x14ac:dyDescent="0.25">
      <c r="A15" s="318"/>
      <c r="B15" s="320"/>
      <c r="C15" s="6"/>
      <c r="D15" s="375"/>
      <c r="E15" s="375"/>
      <c r="F15" s="375"/>
      <c r="G15" s="375"/>
      <c r="H15" s="375"/>
      <c r="I15" s="375"/>
      <c r="J15" s="375"/>
      <c r="K15" s="376"/>
    </row>
    <row r="16" spans="1:12" ht="34.9" customHeight="1" x14ac:dyDescent="0.25">
      <c r="A16" s="361" t="s">
        <v>69</v>
      </c>
      <c r="B16" s="362"/>
      <c r="C16" s="366" t="s">
        <v>74</v>
      </c>
      <c r="D16" s="353"/>
      <c r="E16" s="353"/>
      <c r="F16" s="353"/>
      <c r="G16" s="353"/>
      <c r="H16" s="12"/>
      <c r="I16" s="13"/>
      <c r="J16" s="13"/>
      <c r="K16" s="14"/>
    </row>
    <row r="17" spans="1:11" ht="34.9" customHeight="1" x14ac:dyDescent="0.25">
      <c r="A17" s="389" t="s">
        <v>89</v>
      </c>
      <c r="B17" s="390"/>
      <c r="C17" s="10" t="str">
        <f>請填這!B18</f>
        <v>○○</v>
      </c>
      <c r="D17" s="22"/>
      <c r="E17" s="80"/>
      <c r="F17" s="80"/>
      <c r="G17" s="80"/>
      <c r="H17" s="15"/>
      <c r="I17" s="7"/>
      <c r="J17" s="7"/>
      <c r="K17" s="16"/>
    </row>
    <row r="18" spans="1:11" ht="37.9" customHeight="1" x14ac:dyDescent="0.25">
      <c r="A18" s="389" t="s">
        <v>90</v>
      </c>
      <c r="B18" s="390"/>
      <c r="C18" s="10" t="s">
        <v>75</v>
      </c>
      <c r="D18" s="22"/>
      <c r="E18" s="363">
        <f>請填這!C18</f>
        <v>0</v>
      </c>
      <c r="F18" s="363"/>
      <c r="G18" s="363"/>
      <c r="H18" s="15"/>
      <c r="I18" s="7"/>
      <c r="J18" s="7"/>
      <c r="K18" s="16"/>
    </row>
    <row r="19" spans="1:11" ht="30" customHeight="1" x14ac:dyDescent="0.25">
      <c r="A19" s="361" t="s">
        <v>72</v>
      </c>
      <c r="B19" s="362"/>
      <c r="C19" s="75" t="s">
        <v>78</v>
      </c>
      <c r="D19" s="76"/>
      <c r="E19" s="373" t="s">
        <v>87</v>
      </c>
      <c r="F19" s="373"/>
      <c r="G19" s="374"/>
      <c r="H19" s="15"/>
      <c r="I19" s="7"/>
      <c r="J19" s="7"/>
      <c r="K19" s="16"/>
    </row>
    <row r="20" spans="1:11" ht="18" customHeight="1" x14ac:dyDescent="0.25">
      <c r="A20" s="318" t="s">
        <v>23</v>
      </c>
      <c r="B20" s="320"/>
      <c r="C20" s="5" t="s">
        <v>8</v>
      </c>
      <c r="D20" s="329" t="str">
        <f>請填這!B18&amp;"報價（減價後）新臺幣"&amp;TEXT(請填這!C18,"#,###")&amp;"元整最低，且在底價以內，經主持人當場第53條第2項宣布保留決標。"</f>
        <v>○○報價（減價後）新臺幣元整最低，且在底價以內，經主持人當場第53條第2項宣布保留決標。</v>
      </c>
      <c r="E20" s="329"/>
      <c r="F20" s="329"/>
      <c r="G20" s="329"/>
      <c r="H20" s="329"/>
      <c r="I20" s="329"/>
      <c r="J20" s="329"/>
      <c r="K20" s="330"/>
    </row>
    <row r="21" spans="1:11" ht="19.899999999999999" customHeight="1" x14ac:dyDescent="0.25">
      <c r="A21" s="318"/>
      <c r="B21" s="320"/>
      <c r="C21" s="81"/>
      <c r="D21" s="327"/>
      <c r="E21" s="327"/>
      <c r="F21" s="327"/>
      <c r="G21" s="327"/>
      <c r="H21" s="327"/>
      <c r="I21" s="327"/>
      <c r="J21" s="327"/>
      <c r="K21" s="328"/>
    </row>
    <row r="22" spans="1:11" ht="30" customHeight="1" x14ac:dyDescent="0.25">
      <c r="A22" s="318"/>
      <c r="B22" s="320"/>
      <c r="C22" s="230" t="s">
        <v>170</v>
      </c>
      <c r="D22" s="327" t="s">
        <v>169</v>
      </c>
      <c r="E22" s="327"/>
      <c r="F22" s="327"/>
      <c r="G22" s="327"/>
      <c r="H22" s="327"/>
      <c r="I22" s="327"/>
      <c r="J22" s="327"/>
      <c r="K22" s="328"/>
    </row>
    <row r="23" spans="1:11" ht="16.5" customHeight="1" x14ac:dyDescent="0.25">
      <c r="A23" s="318"/>
      <c r="B23" s="320"/>
      <c r="C23" s="20"/>
      <c r="D23" s="21"/>
      <c r="E23" s="321" t="s">
        <v>48</v>
      </c>
      <c r="F23" s="322"/>
      <c r="G23" s="322"/>
      <c r="H23" s="322"/>
      <c r="I23" s="322"/>
      <c r="J23" s="322"/>
      <c r="K23" s="323"/>
    </row>
    <row r="24" spans="1:11" ht="22.15" customHeight="1" x14ac:dyDescent="0.25">
      <c r="A24" s="318" t="s">
        <v>24</v>
      </c>
      <c r="B24" s="320"/>
      <c r="C24" s="324"/>
      <c r="D24" s="325"/>
      <c r="E24" s="325"/>
      <c r="F24" s="325"/>
      <c r="G24" s="325"/>
      <c r="H24" s="325"/>
      <c r="I24" s="325"/>
      <c r="J24" s="325"/>
      <c r="K24" s="326"/>
    </row>
    <row r="25" spans="1:11" ht="16.5" customHeight="1" x14ac:dyDescent="0.25">
      <c r="A25" s="318"/>
      <c r="B25" s="320"/>
      <c r="C25" s="20"/>
      <c r="D25" s="21"/>
      <c r="E25" s="321" t="s">
        <v>77</v>
      </c>
      <c r="F25" s="322"/>
      <c r="G25" s="322"/>
      <c r="H25" s="322"/>
      <c r="I25" s="322"/>
      <c r="J25" s="322"/>
      <c r="K25" s="323"/>
    </row>
    <row r="26" spans="1:11" ht="49.9" customHeight="1" x14ac:dyDescent="0.25">
      <c r="A26" s="318" t="s">
        <v>85</v>
      </c>
      <c r="B26" s="320"/>
      <c r="C26" s="370"/>
      <c r="D26" s="370"/>
      <c r="E26" s="370"/>
      <c r="F26" s="370"/>
      <c r="G26" s="247" t="s">
        <v>81</v>
      </c>
      <c r="H26" s="8"/>
      <c r="I26" s="325"/>
      <c r="J26" s="325"/>
      <c r="K26" s="326"/>
    </row>
    <row r="27" spans="1:11" ht="49.9" customHeight="1" x14ac:dyDescent="0.25">
      <c r="A27" s="361" t="s">
        <v>80</v>
      </c>
      <c r="B27" s="362"/>
      <c r="C27" s="319"/>
      <c r="D27" s="319"/>
      <c r="E27" s="319"/>
      <c r="F27" s="319"/>
      <c r="G27" s="247" t="s">
        <v>82</v>
      </c>
      <c r="H27" s="8"/>
      <c r="I27" s="371"/>
      <c r="J27" s="371"/>
      <c r="K27" s="360"/>
    </row>
  </sheetData>
  <mergeCells count="71">
    <mergeCell ref="A26:B26"/>
    <mergeCell ref="C26:F26"/>
    <mergeCell ref="I26:K26"/>
    <mergeCell ref="A27:B27"/>
    <mergeCell ref="C27:F27"/>
    <mergeCell ref="I27:K27"/>
    <mergeCell ref="A20:B23"/>
    <mergeCell ref="D20:K21"/>
    <mergeCell ref="D22:K22"/>
    <mergeCell ref="E23:K23"/>
    <mergeCell ref="A24:B25"/>
    <mergeCell ref="C24:K24"/>
    <mergeCell ref="E25:K25"/>
    <mergeCell ref="A19:B19"/>
    <mergeCell ref="E19:G19"/>
    <mergeCell ref="A14:B15"/>
    <mergeCell ref="D14:K14"/>
    <mergeCell ref="D15:K15"/>
    <mergeCell ref="A16:B16"/>
    <mergeCell ref="C16:G16"/>
    <mergeCell ref="A17:B17"/>
    <mergeCell ref="A18:B18"/>
    <mergeCell ref="E18:G18"/>
    <mergeCell ref="B12:C12"/>
    <mergeCell ref="D12:E12"/>
    <mergeCell ref="H12:I12"/>
    <mergeCell ref="J12:K12"/>
    <mergeCell ref="B13:C13"/>
    <mergeCell ref="D13:E13"/>
    <mergeCell ref="H13:I13"/>
    <mergeCell ref="J13:K13"/>
    <mergeCell ref="B10:C10"/>
    <mergeCell ref="D10:E10"/>
    <mergeCell ref="H10:I10"/>
    <mergeCell ref="J10:K10"/>
    <mergeCell ref="B11:C11"/>
    <mergeCell ref="D11:E11"/>
    <mergeCell ref="H11:I11"/>
    <mergeCell ref="J11:K11"/>
    <mergeCell ref="B8:C8"/>
    <mergeCell ref="D8:E8"/>
    <mergeCell ref="H8:I8"/>
    <mergeCell ref="J8:K8"/>
    <mergeCell ref="B9:C9"/>
    <mergeCell ref="D9:E9"/>
    <mergeCell ref="H9:I9"/>
    <mergeCell ref="J9:K9"/>
    <mergeCell ref="A6:C6"/>
    <mergeCell ref="D6:E6"/>
    <mergeCell ref="H6:I6"/>
    <mergeCell ref="J6:K6"/>
    <mergeCell ref="B7:C7"/>
    <mergeCell ref="D7:E7"/>
    <mergeCell ref="H7:I7"/>
    <mergeCell ref="J7:K7"/>
    <mergeCell ref="A4:C4"/>
    <mergeCell ref="D4:G4"/>
    <mergeCell ref="H4:I4"/>
    <mergeCell ref="J4:K4"/>
    <mergeCell ref="A5:C5"/>
    <mergeCell ref="D5:E5"/>
    <mergeCell ref="H5:I5"/>
    <mergeCell ref="J5:K5"/>
    <mergeCell ref="A1:B1"/>
    <mergeCell ref="C1:K1"/>
    <mergeCell ref="A2:F2"/>
    <mergeCell ref="H2:K2"/>
    <mergeCell ref="A3:C3"/>
    <mergeCell ref="D3:G3"/>
    <mergeCell ref="H3:I3"/>
    <mergeCell ref="J3:K3"/>
  </mergeCells>
  <phoneticPr fontId="1" type="noConversion"/>
  <pageMargins left="0.51181102362204722" right="0.51181102362204722" top="0.74803149606299213" bottom="0.74803149606299213" header="0" footer="0"/>
  <pageSetup paperSize="9" scale="96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view="pageBreakPreview" zoomScale="85" zoomScaleNormal="100" zoomScaleSheetLayoutView="85" workbookViewId="0">
      <selection activeCell="M16" sqref="M16"/>
    </sheetView>
  </sheetViews>
  <sheetFormatPr defaultColWidth="9" defaultRowHeight="16.5" x14ac:dyDescent="0.25"/>
  <cols>
    <col min="1" max="1" width="3" style="1" customWidth="1"/>
    <col min="2" max="2" width="14.875" style="1" customWidth="1"/>
    <col min="3" max="3" width="4" style="1" customWidth="1"/>
    <col min="4" max="4" width="5.625" style="1" customWidth="1"/>
    <col min="5" max="5" width="9.625" style="1" customWidth="1"/>
    <col min="6" max="7" width="13.625" style="1" customWidth="1"/>
    <col min="8" max="8" width="9.625" style="1" customWidth="1"/>
    <col min="9" max="9" width="3.625" style="1" customWidth="1"/>
    <col min="10" max="10" width="9.625" style="1" customWidth="1"/>
    <col min="11" max="11" width="4.625" style="1" customWidth="1"/>
    <col min="12" max="12" width="12.625" style="1" customWidth="1"/>
    <col min="13" max="16384" width="9" style="1"/>
  </cols>
  <sheetData>
    <row r="1" spans="1:12" ht="30.6" customHeight="1" x14ac:dyDescent="0.25">
      <c r="B1" s="63" t="s">
        <v>51</v>
      </c>
      <c r="C1" s="62" t="s">
        <v>49</v>
      </c>
      <c r="D1" s="62"/>
      <c r="E1" s="62"/>
      <c r="F1" s="70" t="s">
        <v>50</v>
      </c>
      <c r="G1" s="62"/>
      <c r="H1" s="62"/>
      <c r="I1" s="62"/>
      <c r="J1" s="62"/>
      <c r="K1" s="62"/>
    </row>
    <row r="2" spans="1:12" ht="16.5" customHeight="1" x14ac:dyDescent="0.25">
      <c r="B2" s="63"/>
      <c r="C2" s="62"/>
      <c r="D2" s="62"/>
      <c r="E2" s="62"/>
      <c r="F2" s="70"/>
      <c r="G2" s="62"/>
      <c r="H2" s="62"/>
      <c r="I2" s="62"/>
      <c r="J2" s="62"/>
      <c r="K2" s="62"/>
    </row>
    <row r="3" spans="1:12" x14ac:dyDescent="0.25">
      <c r="A3" s="399" t="e">
        <f>"開標時間："&amp;請填這!C1&amp;"上午10時30分"</f>
        <v>#N/A</v>
      </c>
      <c r="B3" s="399"/>
      <c r="C3" s="399"/>
      <c r="D3" s="399"/>
      <c r="E3" s="399"/>
      <c r="F3" s="399"/>
      <c r="G3" s="399"/>
      <c r="H3" s="386" t="s">
        <v>20</v>
      </c>
      <c r="I3" s="386"/>
      <c r="J3" s="386"/>
      <c r="K3" s="386"/>
    </row>
    <row r="4" spans="1:12" ht="24.95" customHeight="1" x14ac:dyDescent="0.25">
      <c r="A4" s="359" t="s">
        <v>3</v>
      </c>
      <c r="B4" s="371"/>
      <c r="C4" s="360"/>
      <c r="D4" s="367" t="e">
        <f>請填這!C2</f>
        <v>#N/A</v>
      </c>
      <c r="E4" s="368"/>
      <c r="F4" s="368"/>
      <c r="G4" s="369"/>
      <c r="H4" s="359" t="s">
        <v>13</v>
      </c>
      <c r="I4" s="360"/>
      <c r="J4" s="387" t="e">
        <f>請填這!H2</f>
        <v>#N/A</v>
      </c>
      <c r="K4" s="388"/>
    </row>
    <row r="5" spans="1:12" ht="33" customHeight="1" x14ac:dyDescent="0.25">
      <c r="A5" s="382" t="s">
        <v>2</v>
      </c>
      <c r="B5" s="393"/>
      <c r="C5" s="383"/>
      <c r="D5" s="366" t="e">
        <f>請填這!C3</f>
        <v>#N/A</v>
      </c>
      <c r="E5" s="353"/>
      <c r="F5" s="353"/>
      <c r="G5" s="354"/>
      <c r="H5" s="359" t="s">
        <v>14</v>
      </c>
      <c r="I5" s="360"/>
      <c r="J5" s="382" t="e">
        <f>請填這!H3</f>
        <v>#N/A</v>
      </c>
      <c r="K5" s="383"/>
    </row>
    <row r="6" spans="1:12" ht="24.95" customHeight="1" x14ac:dyDescent="0.25">
      <c r="A6" s="394" t="s">
        <v>0</v>
      </c>
      <c r="B6" s="395"/>
      <c r="C6" s="396"/>
      <c r="D6" s="384" t="e">
        <f>請填這!C4</f>
        <v>#N/A</v>
      </c>
      <c r="E6" s="385"/>
      <c r="F6" s="10" t="s">
        <v>34</v>
      </c>
      <c r="G6" s="23" t="e">
        <f>請填這!F4</f>
        <v>#N/A</v>
      </c>
      <c r="H6" s="359" t="s">
        <v>15</v>
      </c>
      <c r="I6" s="360"/>
      <c r="J6" s="384" t="e">
        <f>請填這!H4</f>
        <v>#N/A</v>
      </c>
      <c r="K6" s="385"/>
    </row>
    <row r="7" spans="1:12" ht="33.75" customHeight="1" x14ac:dyDescent="0.25">
      <c r="A7" s="359" t="s">
        <v>16</v>
      </c>
      <c r="B7" s="371"/>
      <c r="C7" s="360"/>
      <c r="D7" s="359" t="s">
        <v>17</v>
      </c>
      <c r="E7" s="360"/>
      <c r="F7" s="61" t="s">
        <v>42</v>
      </c>
      <c r="G7" s="61" t="s">
        <v>44</v>
      </c>
      <c r="H7" s="397" t="s">
        <v>45</v>
      </c>
      <c r="I7" s="398"/>
      <c r="J7" s="397" t="s">
        <v>12</v>
      </c>
      <c r="K7" s="398"/>
      <c r="L7" s="2"/>
    </row>
    <row r="8" spans="1:12" ht="30" customHeight="1" x14ac:dyDescent="0.25">
      <c r="A8" s="107" t="str">
        <f>"1."</f>
        <v>1.</v>
      </c>
      <c r="B8" s="406" t="str">
        <f>請填這!B7</f>
        <v>嗨</v>
      </c>
      <c r="C8" s="407"/>
      <c r="D8" s="355"/>
      <c r="E8" s="356"/>
      <c r="F8" s="3"/>
      <c r="G8" s="3"/>
      <c r="H8" s="359"/>
      <c r="I8" s="360"/>
      <c r="J8" s="359"/>
      <c r="K8" s="360"/>
    </row>
    <row r="9" spans="1:12" ht="30" customHeight="1" x14ac:dyDescent="0.25">
      <c r="A9" s="107" t="str">
        <f>"2."</f>
        <v>2.</v>
      </c>
      <c r="B9" s="377" t="str">
        <f>請填這!B8</f>
        <v>有限公司</v>
      </c>
      <c r="C9" s="345"/>
      <c r="D9" s="355"/>
      <c r="E9" s="356"/>
      <c r="F9" s="3"/>
      <c r="G9" s="3"/>
      <c r="H9" s="359"/>
      <c r="I9" s="360"/>
      <c r="J9" s="359"/>
      <c r="K9" s="360"/>
    </row>
    <row r="10" spans="1:12" ht="30" customHeight="1" x14ac:dyDescent="0.25">
      <c r="A10" s="107"/>
      <c r="B10" s="357" t="s">
        <v>94</v>
      </c>
      <c r="C10" s="358"/>
      <c r="D10" s="355"/>
      <c r="E10" s="356"/>
      <c r="F10" s="9"/>
      <c r="G10" s="3"/>
      <c r="H10" s="359"/>
      <c r="I10" s="360"/>
      <c r="J10" s="359"/>
      <c r="K10" s="360"/>
    </row>
    <row r="11" spans="1:12" ht="30" customHeight="1" x14ac:dyDescent="0.25">
      <c r="A11" s="107"/>
      <c r="B11" s="357"/>
      <c r="C11" s="358"/>
      <c r="D11" s="355"/>
      <c r="E11" s="356"/>
      <c r="F11" s="3"/>
      <c r="G11" s="3"/>
      <c r="H11" s="359"/>
      <c r="I11" s="360"/>
      <c r="J11" s="359"/>
      <c r="K11" s="360"/>
    </row>
    <row r="12" spans="1:12" ht="30" customHeight="1" x14ac:dyDescent="0.25">
      <c r="A12" s="107"/>
      <c r="B12" s="357"/>
      <c r="C12" s="358"/>
      <c r="D12" s="355"/>
      <c r="E12" s="356"/>
      <c r="F12" s="3"/>
      <c r="G12" s="3"/>
      <c r="H12" s="359"/>
      <c r="I12" s="360"/>
      <c r="J12" s="359"/>
      <c r="K12" s="360"/>
    </row>
    <row r="13" spans="1:12" ht="30" customHeight="1" x14ac:dyDescent="0.25">
      <c r="A13" s="107"/>
      <c r="B13" s="373"/>
      <c r="C13" s="354"/>
      <c r="D13" s="355"/>
      <c r="E13" s="356"/>
      <c r="F13" s="4"/>
      <c r="G13" s="4"/>
      <c r="H13" s="324"/>
      <c r="I13" s="326"/>
      <c r="J13" s="324"/>
      <c r="K13" s="326"/>
    </row>
    <row r="14" spans="1:12" ht="27.95" customHeight="1" x14ac:dyDescent="0.25">
      <c r="A14" s="318" t="s">
        <v>1</v>
      </c>
      <c r="B14" s="320"/>
      <c r="C14" s="324" t="s">
        <v>8</v>
      </c>
      <c r="D14" s="373" t="s">
        <v>46</v>
      </c>
      <c r="E14" s="373"/>
      <c r="F14" s="373"/>
      <c r="G14" s="373"/>
      <c r="H14" s="373"/>
      <c r="I14" s="373"/>
      <c r="J14" s="373"/>
      <c r="K14" s="374"/>
    </row>
    <row r="15" spans="1:12" ht="27.95" customHeight="1" x14ac:dyDescent="0.25">
      <c r="A15" s="318"/>
      <c r="B15" s="320"/>
      <c r="C15" s="402"/>
      <c r="D15" s="403"/>
      <c r="E15" s="403"/>
      <c r="F15" s="403"/>
      <c r="G15" s="403"/>
      <c r="H15" s="404"/>
      <c r="I15" s="404"/>
      <c r="J15" s="404"/>
      <c r="K15" s="405"/>
    </row>
    <row r="16" spans="1:12" ht="30" customHeight="1" x14ac:dyDescent="0.25">
      <c r="A16" s="361" t="s">
        <v>69</v>
      </c>
      <c r="B16" s="362"/>
      <c r="C16" s="335" t="s">
        <v>35</v>
      </c>
      <c r="D16" s="335"/>
      <c r="E16" s="335"/>
      <c r="F16" s="335"/>
      <c r="G16" s="366"/>
      <c r="H16" s="12"/>
      <c r="I16" s="13"/>
      <c r="J16" s="13"/>
      <c r="K16" s="14"/>
    </row>
    <row r="17" spans="1:11" ht="31.9" customHeight="1" x14ac:dyDescent="0.25">
      <c r="A17" s="361" t="s">
        <v>70</v>
      </c>
      <c r="B17" s="362"/>
      <c r="C17" s="77"/>
      <c r="D17" s="22"/>
      <c r="E17" s="22"/>
      <c r="F17" s="22"/>
      <c r="G17" s="22"/>
      <c r="H17" s="15"/>
      <c r="I17" s="7"/>
      <c r="J17" s="7"/>
      <c r="K17" s="16"/>
    </row>
    <row r="18" spans="1:11" ht="31.9" customHeight="1" x14ac:dyDescent="0.25">
      <c r="A18" s="361" t="s">
        <v>71</v>
      </c>
      <c r="B18" s="362"/>
      <c r="C18" s="71"/>
      <c r="D18" s="72"/>
      <c r="E18" s="82"/>
      <c r="F18" s="82"/>
      <c r="G18" s="83"/>
      <c r="H18" s="15"/>
      <c r="I18" s="7"/>
      <c r="J18" s="7"/>
      <c r="K18" s="16"/>
    </row>
    <row r="19" spans="1:11" ht="31.9" customHeight="1" x14ac:dyDescent="0.25">
      <c r="A19" s="361" t="s">
        <v>72</v>
      </c>
      <c r="B19" s="362"/>
      <c r="C19" s="79"/>
      <c r="D19" s="79"/>
      <c r="E19" s="309"/>
      <c r="F19" s="309"/>
      <c r="G19" s="309"/>
      <c r="H19" s="17"/>
      <c r="I19" s="18"/>
      <c r="J19" s="18"/>
      <c r="K19" s="19"/>
    </row>
    <row r="20" spans="1:11" ht="30" customHeight="1" x14ac:dyDescent="0.25">
      <c r="A20" s="318" t="s">
        <v>68</v>
      </c>
      <c r="B20" s="320"/>
      <c r="C20" s="324"/>
      <c r="D20" s="325"/>
      <c r="E20" s="325"/>
      <c r="F20" s="325"/>
      <c r="G20" s="325"/>
      <c r="H20" s="350"/>
      <c r="I20" s="350"/>
      <c r="J20" s="350"/>
      <c r="K20" s="401"/>
    </row>
    <row r="21" spans="1:11" ht="16.5" customHeight="1" x14ac:dyDescent="0.25">
      <c r="A21" s="318"/>
      <c r="B21" s="320"/>
      <c r="C21" s="20"/>
      <c r="D21" s="21"/>
      <c r="E21" s="321" t="s">
        <v>43</v>
      </c>
      <c r="F21" s="322"/>
      <c r="G21" s="322"/>
      <c r="H21" s="322"/>
      <c r="I21" s="322"/>
      <c r="J21" s="322"/>
      <c r="K21" s="323"/>
    </row>
    <row r="22" spans="1:11" ht="30" customHeight="1" x14ac:dyDescent="0.25">
      <c r="A22" s="318" t="s">
        <v>24</v>
      </c>
      <c r="B22" s="320"/>
      <c r="C22" s="400"/>
      <c r="D22" s="350"/>
      <c r="E22" s="350"/>
      <c r="F22" s="350"/>
      <c r="G22" s="350"/>
      <c r="H22" s="350"/>
      <c r="I22" s="350"/>
      <c r="J22" s="350"/>
      <c r="K22" s="401"/>
    </row>
    <row r="23" spans="1:11" ht="16.5" customHeight="1" x14ac:dyDescent="0.25">
      <c r="A23" s="318"/>
      <c r="B23" s="320"/>
      <c r="C23" s="20"/>
      <c r="D23" s="21"/>
      <c r="E23" s="321" t="s">
        <v>76</v>
      </c>
      <c r="F23" s="322"/>
      <c r="G23" s="322"/>
      <c r="H23" s="322"/>
      <c r="I23" s="322"/>
      <c r="J23" s="322"/>
      <c r="K23" s="323"/>
    </row>
    <row r="24" spans="1:11" ht="45" customHeight="1" x14ac:dyDescent="0.25">
      <c r="A24" s="318" t="s">
        <v>73</v>
      </c>
      <c r="B24" s="320"/>
      <c r="C24" s="370"/>
      <c r="D24" s="370"/>
      <c r="E24" s="370"/>
      <c r="F24" s="370"/>
      <c r="G24" s="78" t="s">
        <v>21</v>
      </c>
      <c r="H24" s="8"/>
      <c r="I24" s="325"/>
      <c r="J24" s="325"/>
      <c r="K24" s="326"/>
    </row>
    <row r="25" spans="1:11" ht="45" customHeight="1" x14ac:dyDescent="0.25">
      <c r="A25" s="408" t="s">
        <v>18</v>
      </c>
      <c r="B25" s="409"/>
      <c r="C25" s="319"/>
      <c r="D25" s="319"/>
      <c r="E25" s="319"/>
      <c r="F25" s="319"/>
      <c r="G25" s="78" t="s">
        <v>22</v>
      </c>
      <c r="H25" s="8"/>
      <c r="I25" s="371"/>
      <c r="J25" s="371"/>
      <c r="K25" s="360"/>
    </row>
  </sheetData>
  <mergeCells count="63">
    <mergeCell ref="A24:B24"/>
    <mergeCell ref="A25:B25"/>
    <mergeCell ref="A14:B15"/>
    <mergeCell ref="A16:B16"/>
    <mergeCell ref="A17:B17"/>
    <mergeCell ref="A18:B18"/>
    <mergeCell ref="A19:B19"/>
    <mergeCell ref="H3:K3"/>
    <mergeCell ref="E19:G19"/>
    <mergeCell ref="C20:K20"/>
    <mergeCell ref="H4:I4"/>
    <mergeCell ref="D4:G4"/>
    <mergeCell ref="J4:K4"/>
    <mergeCell ref="H5:I5"/>
    <mergeCell ref="H6:I6"/>
    <mergeCell ref="J5:K5"/>
    <mergeCell ref="J6:K6"/>
    <mergeCell ref="D5:G5"/>
    <mergeCell ref="B9:C9"/>
    <mergeCell ref="B10:C10"/>
    <mergeCell ref="B8:C8"/>
    <mergeCell ref="H7:I7"/>
    <mergeCell ref="J11:K11"/>
    <mergeCell ref="C24:F24"/>
    <mergeCell ref="C25:F25"/>
    <mergeCell ref="I24:K24"/>
    <mergeCell ref="I25:K25"/>
    <mergeCell ref="E23:K23"/>
    <mergeCell ref="B11:C11"/>
    <mergeCell ref="D11:E11"/>
    <mergeCell ref="J7:K7"/>
    <mergeCell ref="H8:I8"/>
    <mergeCell ref="H9:I9"/>
    <mergeCell ref="H10:I10"/>
    <mergeCell ref="J8:K8"/>
    <mergeCell ref="J9:K9"/>
    <mergeCell ref="J10:K10"/>
    <mergeCell ref="H13:I13"/>
    <mergeCell ref="B12:C12"/>
    <mergeCell ref="B13:C13"/>
    <mergeCell ref="C22:K22"/>
    <mergeCell ref="E21:K21"/>
    <mergeCell ref="J12:K12"/>
    <mergeCell ref="J13:K13"/>
    <mergeCell ref="H12:I12"/>
    <mergeCell ref="D12:E12"/>
    <mergeCell ref="D13:E13"/>
    <mergeCell ref="C14:C15"/>
    <mergeCell ref="D14:K15"/>
    <mergeCell ref="C16:G16"/>
    <mergeCell ref="A20:B21"/>
    <mergeCell ref="A22:B23"/>
    <mergeCell ref="D9:E9"/>
    <mergeCell ref="D10:E10"/>
    <mergeCell ref="D7:E7"/>
    <mergeCell ref="D8:E8"/>
    <mergeCell ref="H11:I11"/>
    <mergeCell ref="A4:C4"/>
    <mergeCell ref="A5:C5"/>
    <mergeCell ref="A6:C6"/>
    <mergeCell ref="A7:C7"/>
    <mergeCell ref="A3:G3"/>
    <mergeCell ref="D6:E6"/>
  </mergeCells>
  <phoneticPr fontId="1" type="noConversion"/>
  <pageMargins left="0.51181102362204722" right="0.51181102362204722" top="0.74803149606299213" bottom="0.74803149606299213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view="pageBreakPreview" zoomScaleNormal="130" zoomScaleSheetLayoutView="100" workbookViewId="0">
      <selection activeCell="D19" sqref="D19"/>
    </sheetView>
  </sheetViews>
  <sheetFormatPr defaultColWidth="9" defaultRowHeight="16.5" x14ac:dyDescent="0.25"/>
  <cols>
    <col min="1" max="1" width="3.125" style="1" customWidth="1"/>
    <col min="2" max="2" width="13.625" style="1" customWidth="1"/>
    <col min="3" max="3" width="4.5" style="1" customWidth="1"/>
    <col min="4" max="4" width="3.75" style="1" customWidth="1"/>
    <col min="5" max="5" width="11.75" style="1" customWidth="1"/>
    <col min="6" max="7" width="13.75" style="1" customWidth="1"/>
    <col min="8" max="8" width="9.625" style="1" customWidth="1"/>
    <col min="9" max="9" width="3.625" style="1" customWidth="1"/>
    <col min="10" max="10" width="10.75" style="1" customWidth="1"/>
    <col min="11" max="11" width="3.75" style="1" customWidth="1"/>
    <col min="12" max="12" width="12.625" style="1" customWidth="1"/>
    <col min="13" max="16384" width="9" style="1"/>
  </cols>
  <sheetData>
    <row r="1" spans="1:12" ht="28.5" customHeight="1" x14ac:dyDescent="0.25">
      <c r="A1" s="317" t="s">
        <v>52</v>
      </c>
      <c r="B1" s="317"/>
      <c r="C1" s="349" t="s">
        <v>91</v>
      </c>
      <c r="D1" s="349"/>
      <c r="E1" s="349"/>
      <c r="F1" s="349"/>
      <c r="G1" s="349"/>
      <c r="H1" s="349"/>
      <c r="I1" s="349"/>
      <c r="J1" s="349"/>
      <c r="K1" s="349"/>
    </row>
    <row r="2" spans="1:12" ht="16.899999999999999" customHeight="1" x14ac:dyDescent="0.25">
      <c r="A2" s="307" t="e">
        <f>"開標時間："&amp;請填這!C1&amp;"上午10時30分"</f>
        <v>#N/A</v>
      </c>
      <c r="B2" s="307"/>
      <c r="C2" s="307"/>
      <c r="D2" s="307"/>
      <c r="E2" s="307"/>
      <c r="F2" s="307"/>
      <c r="H2" s="386" t="s">
        <v>20</v>
      </c>
      <c r="I2" s="386"/>
      <c r="J2" s="386"/>
      <c r="K2" s="386"/>
    </row>
    <row r="3" spans="1:12" ht="24.95" customHeight="1" x14ac:dyDescent="0.25">
      <c r="A3" s="382" t="s">
        <v>84</v>
      </c>
      <c r="B3" s="393"/>
      <c r="C3" s="383"/>
      <c r="D3" s="367" t="e">
        <f>請填這!C2</f>
        <v>#N/A</v>
      </c>
      <c r="E3" s="368"/>
      <c r="F3" s="368"/>
      <c r="G3" s="369"/>
      <c r="H3" s="359" t="s">
        <v>13</v>
      </c>
      <c r="I3" s="360"/>
      <c r="J3" s="387" t="e">
        <f>請填這!H2</f>
        <v>#N/A</v>
      </c>
      <c r="K3" s="388"/>
    </row>
    <row r="4" spans="1:12" ht="34.5" customHeight="1" x14ac:dyDescent="0.25">
      <c r="A4" s="382" t="s">
        <v>174</v>
      </c>
      <c r="B4" s="393"/>
      <c r="C4" s="383"/>
      <c r="D4" s="366" t="e">
        <f>請填這!C3</f>
        <v>#N/A</v>
      </c>
      <c r="E4" s="353"/>
      <c r="F4" s="353"/>
      <c r="G4" s="354"/>
      <c r="H4" s="359" t="s">
        <v>14</v>
      </c>
      <c r="I4" s="360"/>
      <c r="J4" s="382" t="e">
        <f>請填這!H3</f>
        <v>#N/A</v>
      </c>
      <c r="K4" s="383"/>
    </row>
    <row r="5" spans="1:12" ht="24.95" customHeight="1" x14ac:dyDescent="0.25">
      <c r="A5" s="394" t="s">
        <v>0</v>
      </c>
      <c r="B5" s="395"/>
      <c r="C5" s="396"/>
      <c r="D5" s="384" t="e">
        <f>請填這!C4</f>
        <v>#N/A</v>
      </c>
      <c r="E5" s="385"/>
      <c r="F5" s="10" t="s">
        <v>34</v>
      </c>
      <c r="G5" s="23" t="e">
        <f>請填這!F4</f>
        <v>#N/A</v>
      </c>
      <c r="H5" s="359" t="s">
        <v>15</v>
      </c>
      <c r="I5" s="360"/>
      <c r="J5" s="384" t="e">
        <f>請填這!H4</f>
        <v>#N/A</v>
      </c>
      <c r="K5" s="385"/>
    </row>
    <row r="6" spans="1:12" ht="33.75" customHeight="1" x14ac:dyDescent="0.25">
      <c r="A6" s="359" t="s">
        <v>16</v>
      </c>
      <c r="B6" s="371"/>
      <c r="C6" s="360"/>
      <c r="D6" s="359" t="s">
        <v>17</v>
      </c>
      <c r="E6" s="360"/>
      <c r="F6" s="61" t="s">
        <v>47</v>
      </c>
      <c r="G6" s="61" t="s">
        <v>6</v>
      </c>
      <c r="H6" s="397" t="s">
        <v>7</v>
      </c>
      <c r="I6" s="398"/>
      <c r="J6" s="397" t="s">
        <v>12</v>
      </c>
      <c r="K6" s="398"/>
      <c r="L6" s="2"/>
    </row>
    <row r="7" spans="1:12" ht="30" customHeight="1" x14ac:dyDescent="0.25">
      <c r="A7" s="107" t="str">
        <f>"1."</f>
        <v>1.</v>
      </c>
      <c r="B7" s="377" t="str">
        <f>請填這!B7</f>
        <v>嗨</v>
      </c>
      <c r="C7" s="345"/>
      <c r="D7" s="355">
        <f>請填這!C7</f>
        <v>0</v>
      </c>
      <c r="E7" s="356"/>
      <c r="F7" s="67">
        <f>請填這!E7</f>
        <v>0</v>
      </c>
      <c r="G7" s="67">
        <f>請填這!G7</f>
        <v>0</v>
      </c>
      <c r="H7" s="410">
        <f>請填這!H7</f>
        <v>0</v>
      </c>
      <c r="I7" s="411"/>
      <c r="J7" s="410">
        <f>請填這!I7</f>
        <v>0</v>
      </c>
      <c r="K7" s="411"/>
    </row>
    <row r="8" spans="1:12" ht="30" customHeight="1" x14ac:dyDescent="0.25">
      <c r="A8" s="107" t="str">
        <f>"2."</f>
        <v>2.</v>
      </c>
      <c r="B8" s="377" t="str">
        <f>請填這!B8</f>
        <v>有限公司</v>
      </c>
      <c r="C8" s="345"/>
      <c r="D8" s="355">
        <f>請填這!C8</f>
        <v>0</v>
      </c>
      <c r="E8" s="356"/>
      <c r="F8" s="67">
        <f>請填這!E8</f>
        <v>0</v>
      </c>
      <c r="G8" s="67">
        <f>請填這!G8</f>
        <v>0</v>
      </c>
      <c r="H8" s="410">
        <f>請填這!H8</f>
        <v>0</v>
      </c>
      <c r="I8" s="411"/>
      <c r="J8" s="410">
        <f>請填這!I8</f>
        <v>0</v>
      </c>
      <c r="K8" s="411"/>
    </row>
    <row r="9" spans="1:12" ht="30" customHeight="1" x14ac:dyDescent="0.25">
      <c r="A9" s="107" t="str">
        <f>"3."</f>
        <v>3.</v>
      </c>
      <c r="B9" s="377" t="str">
        <f>請填這!B9</f>
        <v>有限公司</v>
      </c>
      <c r="C9" s="345"/>
      <c r="D9" s="355">
        <f>請填這!C9</f>
        <v>0</v>
      </c>
      <c r="E9" s="356"/>
      <c r="F9" s="67">
        <f>請填這!E9</f>
        <v>0</v>
      </c>
      <c r="G9" s="67">
        <f>請填這!G9</f>
        <v>0</v>
      </c>
      <c r="H9" s="410">
        <f>請填這!H9</f>
        <v>0</v>
      </c>
      <c r="I9" s="411"/>
      <c r="J9" s="410">
        <f>請填這!I9</f>
        <v>0</v>
      </c>
      <c r="K9" s="411"/>
    </row>
    <row r="10" spans="1:12" ht="30" customHeight="1" x14ac:dyDescent="0.25">
      <c r="A10" s="107" t="str">
        <f>"4."</f>
        <v>4.</v>
      </c>
      <c r="B10" s="377" t="str">
        <f>請填這!B10</f>
        <v>有限公司</v>
      </c>
      <c r="C10" s="345"/>
      <c r="D10" s="355">
        <f>請填這!C10</f>
        <v>0</v>
      </c>
      <c r="E10" s="356"/>
      <c r="F10" s="67">
        <f>請填這!E10</f>
        <v>0</v>
      </c>
      <c r="G10" s="67">
        <f>請填這!G10</f>
        <v>0</v>
      </c>
      <c r="H10" s="410">
        <f>請填這!H10</f>
        <v>0</v>
      </c>
      <c r="I10" s="411"/>
      <c r="J10" s="410">
        <f>請填這!I10</f>
        <v>0</v>
      </c>
      <c r="K10" s="411"/>
    </row>
    <row r="11" spans="1:12" ht="30" customHeight="1" x14ac:dyDescent="0.25">
      <c r="A11" s="107" t="str">
        <f>"5."</f>
        <v>5.</v>
      </c>
      <c r="B11" s="377" t="str">
        <f>請填這!B11</f>
        <v>有限公司</v>
      </c>
      <c r="C11" s="345"/>
      <c r="D11" s="355">
        <f>請填這!C11</f>
        <v>0</v>
      </c>
      <c r="E11" s="356"/>
      <c r="F11" s="67">
        <f>請填這!E11</f>
        <v>0</v>
      </c>
      <c r="G11" s="67">
        <f>請填這!G11</f>
        <v>0</v>
      </c>
      <c r="H11" s="410">
        <f>請填這!H11</f>
        <v>0</v>
      </c>
      <c r="I11" s="411"/>
      <c r="J11" s="410">
        <f>請填這!I11</f>
        <v>0</v>
      </c>
      <c r="K11" s="411"/>
    </row>
    <row r="12" spans="1:12" ht="30" customHeight="1" x14ac:dyDescent="0.25">
      <c r="A12" s="107" t="str">
        <f>"6."</f>
        <v>6.</v>
      </c>
      <c r="B12" s="377" t="str">
        <f>請填這!B12</f>
        <v>拉拉</v>
      </c>
      <c r="C12" s="345"/>
      <c r="D12" s="355">
        <f>請填這!C12</f>
        <v>0</v>
      </c>
      <c r="E12" s="356"/>
      <c r="F12" s="67">
        <f>請填這!E12</f>
        <v>0</v>
      </c>
      <c r="G12" s="67">
        <f>請填這!G12</f>
        <v>0</v>
      </c>
      <c r="H12" s="410">
        <f>請填這!H12</f>
        <v>0</v>
      </c>
      <c r="I12" s="411"/>
      <c r="J12" s="410">
        <f>請填這!I12</f>
        <v>0</v>
      </c>
      <c r="K12" s="411"/>
    </row>
    <row r="13" spans="1:12" ht="30" customHeight="1" x14ac:dyDescent="0.25">
      <c r="A13" s="107" t="str">
        <f>"7."</f>
        <v>7.</v>
      </c>
      <c r="B13" s="377" t="str">
        <f>請填這!B13</f>
        <v>有限公司</v>
      </c>
      <c r="C13" s="345"/>
      <c r="D13" s="355">
        <f>請填這!C13</f>
        <v>0</v>
      </c>
      <c r="E13" s="356"/>
      <c r="F13" s="67">
        <f>請填這!E13</f>
        <v>0</v>
      </c>
      <c r="G13" s="67">
        <f>請填這!G13</f>
        <v>0</v>
      </c>
      <c r="H13" s="410">
        <f>請填這!H13</f>
        <v>0</v>
      </c>
      <c r="I13" s="411"/>
      <c r="J13" s="410">
        <f>請填這!I13</f>
        <v>0</v>
      </c>
      <c r="K13" s="411"/>
    </row>
    <row r="14" spans="1:12" ht="16.5" customHeight="1" x14ac:dyDescent="0.25">
      <c r="A14" s="107"/>
      <c r="B14" s="80" t="s">
        <v>105</v>
      </c>
      <c r="C14" s="248"/>
      <c r="D14" s="355" t="str">
        <f>請填這!D14</f>
        <v xml:space="preserve"> </v>
      </c>
      <c r="E14" s="356"/>
      <c r="F14" s="68"/>
      <c r="G14" s="68"/>
      <c r="H14" s="412"/>
      <c r="I14" s="413"/>
      <c r="J14" s="412"/>
      <c r="K14" s="413"/>
    </row>
    <row r="15" spans="1:12" ht="37.5" customHeight="1" x14ac:dyDescent="0.25">
      <c r="A15" s="318" t="s">
        <v>1</v>
      </c>
      <c r="B15" s="320"/>
      <c r="C15" s="5" t="s">
        <v>8</v>
      </c>
      <c r="D15" s="329" t="str">
        <f>"本案投標廠商計"&amp;請填這!M7&amp;"家，開標前合格投標廠商計"&amp;請填這!M8&amp;"家，審標結果"&amp;請填這!M9&amp;"符合招標文件規定，其餘"&amp;請填這!M10&amp;"家不合格。"</f>
        <v>本案投標廠商計7家，開標前合格投標廠商計7家，審標結果7符合招標文件規定，其餘0家不合格。</v>
      </c>
      <c r="E15" s="329"/>
      <c r="F15" s="329"/>
      <c r="G15" s="329"/>
      <c r="H15" s="329"/>
      <c r="I15" s="329"/>
      <c r="J15" s="329"/>
      <c r="K15" s="330"/>
    </row>
    <row r="16" spans="1:12" ht="13.5" customHeight="1" x14ac:dyDescent="0.25">
      <c r="A16" s="318"/>
      <c r="B16" s="320"/>
      <c r="C16" s="6"/>
      <c r="D16" s="375"/>
      <c r="E16" s="375"/>
      <c r="F16" s="375"/>
      <c r="G16" s="375"/>
      <c r="H16" s="375"/>
      <c r="I16" s="375"/>
      <c r="J16" s="375"/>
      <c r="K16" s="376"/>
    </row>
    <row r="17" spans="1:11" ht="34.9" customHeight="1" x14ac:dyDescent="0.25">
      <c r="A17" s="361" t="s">
        <v>69</v>
      </c>
      <c r="B17" s="362"/>
      <c r="C17" s="366" t="s">
        <v>74</v>
      </c>
      <c r="D17" s="353"/>
      <c r="E17" s="353"/>
      <c r="F17" s="353"/>
      <c r="G17" s="353"/>
      <c r="H17" s="12"/>
      <c r="I17" s="13"/>
      <c r="J17" s="13"/>
      <c r="K17" s="14"/>
    </row>
    <row r="18" spans="1:11" ht="34.9" customHeight="1" x14ac:dyDescent="0.25">
      <c r="A18" s="361" t="s">
        <v>70</v>
      </c>
      <c r="B18" s="362"/>
      <c r="C18" s="10" t="s">
        <v>92</v>
      </c>
      <c r="D18" s="22"/>
      <c r="E18" s="80"/>
      <c r="F18" s="80"/>
      <c r="G18" s="80"/>
      <c r="H18" s="15"/>
      <c r="I18" s="7"/>
      <c r="J18" s="7"/>
      <c r="K18" s="16"/>
    </row>
    <row r="19" spans="1:11" ht="37.9" customHeight="1" x14ac:dyDescent="0.25">
      <c r="A19" s="361" t="s">
        <v>71</v>
      </c>
      <c r="B19" s="362"/>
      <c r="C19" s="10" t="s">
        <v>75</v>
      </c>
      <c r="D19" s="22"/>
      <c r="E19" s="363">
        <f>請填這!C18</f>
        <v>0</v>
      </c>
      <c r="F19" s="363"/>
      <c r="G19" s="363"/>
      <c r="H19" s="15"/>
      <c r="I19" s="7"/>
      <c r="J19" s="7"/>
      <c r="K19" s="16"/>
    </row>
    <row r="20" spans="1:11" ht="30" customHeight="1" x14ac:dyDescent="0.25">
      <c r="A20" s="361" t="s">
        <v>72</v>
      </c>
      <c r="B20" s="362"/>
      <c r="C20" s="75" t="s">
        <v>78</v>
      </c>
      <c r="D20" s="76"/>
      <c r="E20" s="373" t="s">
        <v>79</v>
      </c>
      <c r="F20" s="373"/>
      <c r="G20" s="374"/>
      <c r="H20" s="15"/>
      <c r="I20" s="7"/>
      <c r="J20" s="7"/>
      <c r="K20" s="16"/>
    </row>
    <row r="21" spans="1:11" ht="18" customHeight="1" x14ac:dyDescent="0.25">
      <c r="A21" s="318" t="s">
        <v>23</v>
      </c>
      <c r="B21" s="320"/>
      <c r="C21" s="5" t="s">
        <v>8</v>
      </c>
      <c r="D21" s="329" t="s">
        <v>93</v>
      </c>
      <c r="E21" s="329"/>
      <c r="F21" s="329"/>
      <c r="G21" s="329"/>
      <c r="H21" s="329"/>
      <c r="I21" s="329"/>
      <c r="J21" s="329"/>
      <c r="K21" s="330"/>
    </row>
    <row r="22" spans="1:11" ht="10.5" customHeight="1" x14ac:dyDescent="0.25">
      <c r="A22" s="318"/>
      <c r="B22" s="320"/>
      <c r="C22" s="81"/>
      <c r="D22" s="375"/>
      <c r="E22" s="375"/>
      <c r="F22" s="375"/>
      <c r="G22" s="375"/>
      <c r="H22" s="375"/>
      <c r="I22" s="375"/>
      <c r="J22" s="375"/>
      <c r="K22" s="376"/>
    </row>
    <row r="23" spans="1:11" ht="14.25" customHeight="1" x14ac:dyDescent="0.25">
      <c r="A23" s="318"/>
      <c r="B23" s="320"/>
      <c r="C23" s="81"/>
      <c r="D23" s="375"/>
      <c r="E23" s="375"/>
      <c r="F23" s="375"/>
      <c r="G23" s="375"/>
      <c r="H23" s="375"/>
      <c r="I23" s="375"/>
      <c r="J23" s="375"/>
      <c r="K23" s="376"/>
    </row>
    <row r="24" spans="1:11" ht="16.5" customHeight="1" x14ac:dyDescent="0.25">
      <c r="A24" s="318"/>
      <c r="B24" s="320"/>
      <c r="C24" s="20"/>
      <c r="D24" s="21"/>
      <c r="E24" s="321" t="s">
        <v>48</v>
      </c>
      <c r="F24" s="322"/>
      <c r="G24" s="322"/>
      <c r="H24" s="322"/>
      <c r="I24" s="322"/>
      <c r="J24" s="322"/>
      <c r="K24" s="323"/>
    </row>
    <row r="25" spans="1:11" ht="22.15" customHeight="1" x14ac:dyDescent="0.25">
      <c r="A25" s="318" t="s">
        <v>24</v>
      </c>
      <c r="B25" s="320"/>
      <c r="C25" s="324"/>
      <c r="D25" s="325"/>
      <c r="E25" s="325"/>
      <c r="F25" s="325"/>
      <c r="G25" s="325"/>
      <c r="H25" s="325"/>
      <c r="I25" s="325"/>
      <c r="J25" s="325"/>
      <c r="K25" s="326"/>
    </row>
    <row r="26" spans="1:11" ht="16.5" customHeight="1" x14ac:dyDescent="0.25">
      <c r="A26" s="318"/>
      <c r="B26" s="320"/>
      <c r="C26" s="20"/>
      <c r="D26" s="21"/>
      <c r="E26" s="321" t="s">
        <v>77</v>
      </c>
      <c r="F26" s="322"/>
      <c r="G26" s="322"/>
      <c r="H26" s="322"/>
      <c r="I26" s="322"/>
      <c r="J26" s="322"/>
      <c r="K26" s="323"/>
    </row>
    <row r="27" spans="1:11" ht="49.9" customHeight="1" x14ac:dyDescent="0.25">
      <c r="A27" s="318" t="s">
        <v>85</v>
      </c>
      <c r="B27" s="320"/>
      <c r="C27" s="370"/>
      <c r="D27" s="370"/>
      <c r="E27" s="370"/>
      <c r="F27" s="370"/>
      <c r="G27" s="78" t="s">
        <v>81</v>
      </c>
      <c r="H27" s="8"/>
      <c r="I27" s="325"/>
      <c r="J27" s="325"/>
      <c r="K27" s="326"/>
    </row>
    <row r="28" spans="1:11" ht="49.9" customHeight="1" x14ac:dyDescent="0.25">
      <c r="A28" s="361" t="s">
        <v>80</v>
      </c>
      <c r="B28" s="362"/>
      <c r="C28" s="319"/>
      <c r="D28" s="319"/>
      <c r="E28" s="319"/>
      <c r="F28" s="319"/>
      <c r="G28" s="78" t="s">
        <v>82</v>
      </c>
      <c r="H28" s="8"/>
      <c r="I28" s="371"/>
      <c r="J28" s="371"/>
      <c r="K28" s="360"/>
    </row>
  </sheetData>
  <mergeCells count="75">
    <mergeCell ref="A27:B27"/>
    <mergeCell ref="A28:B28"/>
    <mergeCell ref="A2:F2"/>
    <mergeCell ref="A1:B1"/>
    <mergeCell ref="C1:K1"/>
    <mergeCell ref="H2:K2"/>
    <mergeCell ref="D3:G3"/>
    <mergeCell ref="H3:I3"/>
    <mergeCell ref="J3:K3"/>
    <mergeCell ref="A3:C3"/>
    <mergeCell ref="D4:G4"/>
    <mergeCell ref="H4:I4"/>
    <mergeCell ref="J4:K4"/>
    <mergeCell ref="D5:E5"/>
    <mergeCell ref="H5:I5"/>
    <mergeCell ref="J5:K5"/>
    <mergeCell ref="A4:C4"/>
    <mergeCell ref="A5:C5"/>
    <mergeCell ref="D6:E6"/>
    <mergeCell ref="H6:I6"/>
    <mergeCell ref="J6:K6"/>
    <mergeCell ref="B7:C7"/>
    <mergeCell ref="D7:E7"/>
    <mergeCell ref="H7:I7"/>
    <mergeCell ref="J7:K7"/>
    <mergeCell ref="A6:C6"/>
    <mergeCell ref="B8:C8"/>
    <mergeCell ref="D8:E8"/>
    <mergeCell ref="H8:I8"/>
    <mergeCell ref="J8:K8"/>
    <mergeCell ref="B9:C9"/>
    <mergeCell ref="D9:E9"/>
    <mergeCell ref="H9:I9"/>
    <mergeCell ref="J9:K9"/>
    <mergeCell ref="B10:C10"/>
    <mergeCell ref="D10:E10"/>
    <mergeCell ref="H10:I10"/>
    <mergeCell ref="J10:K10"/>
    <mergeCell ref="B11:C11"/>
    <mergeCell ref="D11:E11"/>
    <mergeCell ref="H11:I11"/>
    <mergeCell ref="J11:K11"/>
    <mergeCell ref="D14:E14"/>
    <mergeCell ref="H14:I14"/>
    <mergeCell ref="J14:K14"/>
    <mergeCell ref="D15:K15"/>
    <mergeCell ref="D16:K16"/>
    <mergeCell ref="A15:B16"/>
    <mergeCell ref="C25:K25"/>
    <mergeCell ref="E26:K26"/>
    <mergeCell ref="D21:K21"/>
    <mergeCell ref="C17:G17"/>
    <mergeCell ref="E19:G19"/>
    <mergeCell ref="E20:G20"/>
    <mergeCell ref="A17:B17"/>
    <mergeCell ref="A18:B18"/>
    <mergeCell ref="A19:B19"/>
    <mergeCell ref="A20:B20"/>
    <mergeCell ref="A21:B24"/>
    <mergeCell ref="A25:B26"/>
    <mergeCell ref="C27:F27"/>
    <mergeCell ref="I27:K27"/>
    <mergeCell ref="C28:F28"/>
    <mergeCell ref="I28:K28"/>
    <mergeCell ref="D22:K22"/>
    <mergeCell ref="D23:K23"/>
    <mergeCell ref="E24:K24"/>
    <mergeCell ref="H12:I12"/>
    <mergeCell ref="H13:I13"/>
    <mergeCell ref="J12:K12"/>
    <mergeCell ref="J13:K13"/>
    <mergeCell ref="B12:C12"/>
    <mergeCell ref="B13:C13"/>
    <mergeCell ref="D12:E12"/>
    <mergeCell ref="D13:E13"/>
  </mergeCells>
  <phoneticPr fontId="1" type="noConversion"/>
  <pageMargins left="0.51181102362204722" right="0.51181102362204722" top="0.74803149606299213" bottom="0.74803149606299213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WhiteSpace="0" view="pageLayout" zoomScale="85" zoomScaleNormal="100" zoomScalePageLayoutView="85" workbookViewId="0">
      <selection activeCell="D38" sqref="D38"/>
    </sheetView>
  </sheetViews>
  <sheetFormatPr defaultRowHeight="16.5" x14ac:dyDescent="0.25"/>
  <cols>
    <col min="1" max="1" width="11.875" style="1" customWidth="1"/>
    <col min="2" max="2" width="9.625" style="1" customWidth="1"/>
    <col min="3" max="3" width="9.125" style="1" customWidth="1"/>
    <col min="4" max="4" width="10.125" style="1" customWidth="1"/>
    <col min="5" max="5" width="10" style="1" customWidth="1"/>
    <col min="6" max="6" width="3.375" style="1" customWidth="1"/>
    <col min="7" max="7" width="10" style="1" customWidth="1"/>
    <col min="8" max="8" width="2.125" style="1" customWidth="1"/>
    <col min="9" max="9" width="10.375" style="1" customWidth="1"/>
    <col min="10" max="10" width="9.75" style="1" customWidth="1"/>
    <col min="11" max="16384" width="9" style="1"/>
  </cols>
  <sheetData>
    <row r="1" spans="1:10" ht="27.75" customHeight="1" thickBot="1" x14ac:dyDescent="0.3">
      <c r="D1" s="108" t="s">
        <v>116</v>
      </c>
      <c r="E1" s="431"/>
      <c r="F1" s="432"/>
      <c r="G1" s="116"/>
    </row>
    <row r="2" spans="1:10" ht="12.75" customHeight="1" x14ac:dyDescent="0.25">
      <c r="D2" s="109"/>
      <c r="E2" s="110"/>
      <c r="F2" s="110"/>
      <c r="G2" s="115"/>
    </row>
    <row r="3" spans="1:10" ht="16.5" customHeight="1" x14ac:dyDescent="0.25">
      <c r="A3" s="429" t="s">
        <v>121</v>
      </c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6.5" customHeight="1" x14ac:dyDescent="0.25">
      <c r="A4" s="430"/>
      <c r="B4" s="430"/>
      <c r="C4" s="430"/>
      <c r="D4" s="430"/>
      <c r="E4" s="430"/>
      <c r="F4" s="430"/>
      <c r="G4" s="430"/>
      <c r="H4" s="430"/>
      <c r="I4" s="430"/>
      <c r="J4" s="430"/>
    </row>
    <row r="5" spans="1:10" ht="11.25" customHeight="1" x14ac:dyDescent="0.25">
      <c r="A5" s="72"/>
      <c r="B5" s="72"/>
    </row>
    <row r="6" spans="1:10" x14ac:dyDescent="0.25">
      <c r="A6" s="111" t="s">
        <v>117</v>
      </c>
      <c r="B6" s="428" t="e">
        <f>請填這!C3</f>
        <v>#N/A</v>
      </c>
      <c r="C6" s="428"/>
      <c r="D6" s="428"/>
      <c r="E6" s="428"/>
      <c r="F6" s="428"/>
      <c r="G6" s="428"/>
      <c r="H6" s="428"/>
      <c r="I6" s="428"/>
      <c r="J6" s="428"/>
    </row>
    <row r="7" spans="1:10" x14ac:dyDescent="0.25">
      <c r="B7" s="428"/>
      <c r="C7" s="428"/>
      <c r="D7" s="428"/>
      <c r="E7" s="428"/>
      <c r="F7" s="428"/>
      <c r="G7" s="428"/>
      <c r="H7" s="428"/>
      <c r="I7" s="428"/>
      <c r="J7" s="428"/>
    </row>
    <row r="8" spans="1:10" x14ac:dyDescent="0.25">
      <c r="A8" s="425" t="s">
        <v>152</v>
      </c>
      <c r="B8" s="426"/>
    </row>
    <row r="9" spans="1:10" ht="24.75" customHeight="1" x14ac:dyDescent="0.25">
      <c r="A9" s="427" t="s">
        <v>118</v>
      </c>
      <c r="B9" s="427"/>
      <c r="C9" s="427"/>
      <c r="D9" s="427"/>
      <c r="E9" s="427"/>
      <c r="F9" s="427"/>
      <c r="G9" s="427"/>
      <c r="H9" s="427"/>
      <c r="I9" s="427"/>
      <c r="J9" s="427"/>
    </row>
    <row r="11" spans="1:10" x14ac:dyDescent="0.25">
      <c r="E11" s="113"/>
      <c r="F11" s="419" t="s">
        <v>122</v>
      </c>
      <c r="G11" s="420"/>
    </row>
    <row r="12" spans="1:10" ht="16.5" customHeight="1" x14ac:dyDescent="0.25">
      <c r="E12" s="113"/>
      <c r="F12" s="421"/>
      <c r="G12" s="422"/>
      <c r="I12" s="415" t="s">
        <v>119</v>
      </c>
      <c r="J12" s="418" t="s">
        <v>120</v>
      </c>
    </row>
    <row r="13" spans="1:10" x14ac:dyDescent="0.25">
      <c r="E13" s="113"/>
      <c r="F13" s="421"/>
      <c r="G13" s="422"/>
      <c r="I13" s="416"/>
      <c r="J13" s="418"/>
    </row>
    <row r="14" spans="1:10" ht="24" customHeight="1" x14ac:dyDescent="0.25">
      <c r="E14" s="113"/>
      <c r="F14" s="423"/>
      <c r="G14" s="424"/>
      <c r="I14" s="417"/>
      <c r="J14" s="418"/>
    </row>
    <row r="15" spans="1:10" ht="16.5" customHeight="1" x14ac:dyDescent="0.25">
      <c r="E15" s="113"/>
      <c r="F15" s="113"/>
      <c r="G15" s="113"/>
      <c r="I15" s="113"/>
      <c r="J15" s="114"/>
    </row>
    <row r="16" spans="1:10" x14ac:dyDescent="0.25">
      <c r="A16" s="425" t="s">
        <v>153</v>
      </c>
      <c r="B16" s="426"/>
    </row>
    <row r="17" spans="1:12" s="112" customFormat="1" ht="24.6" customHeight="1" x14ac:dyDescent="0.25">
      <c r="A17" s="427" t="s">
        <v>118</v>
      </c>
      <c r="B17" s="427"/>
      <c r="C17" s="427"/>
      <c r="D17" s="427"/>
      <c r="E17" s="427"/>
      <c r="F17" s="427"/>
      <c r="G17" s="427"/>
      <c r="H17" s="427"/>
      <c r="I17" s="427"/>
      <c r="J17" s="427"/>
    </row>
    <row r="19" spans="1:12" x14ac:dyDescent="0.25">
      <c r="E19" s="113"/>
      <c r="F19" s="419" t="s">
        <v>122</v>
      </c>
      <c r="G19" s="420"/>
    </row>
    <row r="20" spans="1:12" ht="16.5" customHeight="1" x14ac:dyDescent="0.25">
      <c r="E20" s="113"/>
      <c r="F20" s="421"/>
      <c r="G20" s="422"/>
      <c r="I20" s="415" t="s">
        <v>119</v>
      </c>
      <c r="J20" s="418" t="s">
        <v>120</v>
      </c>
    </row>
    <row r="21" spans="1:12" x14ac:dyDescent="0.25">
      <c r="E21" s="113"/>
      <c r="F21" s="421"/>
      <c r="G21" s="422"/>
      <c r="I21" s="416"/>
      <c r="J21" s="418"/>
    </row>
    <row r="22" spans="1:12" ht="25.5" customHeight="1" x14ac:dyDescent="0.25">
      <c r="E22" s="113"/>
      <c r="F22" s="423"/>
      <c r="G22" s="424"/>
      <c r="I22" s="417"/>
      <c r="J22" s="418"/>
    </row>
    <row r="24" spans="1:12" x14ac:dyDescent="0.25">
      <c r="A24" s="425" t="s">
        <v>154</v>
      </c>
      <c r="B24" s="426"/>
    </row>
    <row r="25" spans="1:12" s="112" customFormat="1" ht="24.6" customHeight="1" x14ac:dyDescent="0.25">
      <c r="A25" s="427" t="s">
        <v>118</v>
      </c>
      <c r="B25" s="427"/>
      <c r="C25" s="427"/>
      <c r="D25" s="427"/>
      <c r="E25" s="427"/>
      <c r="F25" s="427"/>
      <c r="G25" s="427"/>
      <c r="H25" s="427"/>
      <c r="I25" s="427"/>
      <c r="J25" s="427"/>
      <c r="L25" s="117"/>
    </row>
    <row r="27" spans="1:12" x14ac:dyDescent="0.25">
      <c r="E27" s="113"/>
      <c r="F27" s="419" t="s">
        <v>122</v>
      </c>
      <c r="G27" s="420"/>
    </row>
    <row r="28" spans="1:12" x14ac:dyDescent="0.25">
      <c r="E28" s="113"/>
      <c r="F28" s="421"/>
      <c r="G28" s="422"/>
      <c r="I28" s="415" t="s">
        <v>119</v>
      </c>
      <c r="J28" s="418" t="s">
        <v>120</v>
      </c>
    </row>
    <row r="29" spans="1:12" x14ac:dyDescent="0.25">
      <c r="E29" s="113"/>
      <c r="F29" s="421"/>
      <c r="G29" s="422"/>
      <c r="I29" s="416"/>
      <c r="J29" s="418"/>
    </row>
    <row r="30" spans="1:12" ht="24.75" customHeight="1" x14ac:dyDescent="0.25">
      <c r="E30" s="113"/>
      <c r="F30" s="423"/>
      <c r="G30" s="424"/>
      <c r="I30" s="417"/>
      <c r="J30" s="418"/>
    </row>
    <row r="32" spans="1:12" x14ac:dyDescent="0.25">
      <c r="A32" s="425" t="s">
        <v>155</v>
      </c>
      <c r="B32" s="426"/>
    </row>
    <row r="33" spans="1:10" s="112" customFormat="1" ht="24.6" customHeight="1" x14ac:dyDescent="0.25">
      <c r="A33" s="427" t="s">
        <v>118</v>
      </c>
      <c r="B33" s="427"/>
      <c r="C33" s="427"/>
      <c r="D33" s="427"/>
      <c r="E33" s="427"/>
      <c r="F33" s="427"/>
      <c r="G33" s="427"/>
      <c r="H33" s="427"/>
      <c r="I33" s="427"/>
      <c r="J33" s="427"/>
    </row>
    <row r="35" spans="1:10" x14ac:dyDescent="0.25">
      <c r="E35" s="113"/>
      <c r="F35" s="419" t="s">
        <v>122</v>
      </c>
      <c r="G35" s="420"/>
    </row>
    <row r="36" spans="1:10" x14ac:dyDescent="0.25">
      <c r="E36" s="113"/>
      <c r="F36" s="421"/>
      <c r="G36" s="422"/>
      <c r="I36" s="415" t="s">
        <v>119</v>
      </c>
      <c r="J36" s="418" t="s">
        <v>120</v>
      </c>
    </row>
    <row r="37" spans="1:10" x14ac:dyDescent="0.25">
      <c r="E37" s="113"/>
      <c r="F37" s="421"/>
      <c r="G37" s="422"/>
      <c r="I37" s="416"/>
      <c r="J37" s="418"/>
    </row>
    <row r="38" spans="1:10" ht="24.75" customHeight="1" x14ac:dyDescent="0.25">
      <c r="E38" s="113"/>
      <c r="F38" s="423"/>
      <c r="G38" s="424"/>
      <c r="I38" s="417"/>
      <c r="J38" s="418"/>
    </row>
    <row r="41" spans="1:10" x14ac:dyDescent="0.25">
      <c r="A41" s="111"/>
      <c r="B41" s="414" t="e">
        <f>"中華民國"&amp;請填這!C1</f>
        <v>#N/A</v>
      </c>
      <c r="C41" s="414"/>
      <c r="D41" s="414"/>
      <c r="E41" s="414"/>
      <c r="F41" s="414"/>
      <c r="G41" s="414"/>
      <c r="H41" s="414"/>
      <c r="I41" s="414"/>
      <c r="J41" s="111"/>
    </row>
  </sheetData>
  <mergeCells count="24">
    <mergeCell ref="B6:J7"/>
    <mergeCell ref="A8:B8"/>
    <mergeCell ref="A3:J4"/>
    <mergeCell ref="E1:F1"/>
    <mergeCell ref="A24:B24"/>
    <mergeCell ref="A25:J25"/>
    <mergeCell ref="J20:J22"/>
    <mergeCell ref="F27:G30"/>
    <mergeCell ref="A9:J9"/>
    <mergeCell ref="A16:B16"/>
    <mergeCell ref="A17:J17"/>
    <mergeCell ref="J12:J14"/>
    <mergeCell ref="F11:G14"/>
    <mergeCell ref="I12:I14"/>
    <mergeCell ref="F19:G22"/>
    <mergeCell ref="I20:I22"/>
    <mergeCell ref="B41:I41"/>
    <mergeCell ref="I28:I30"/>
    <mergeCell ref="J28:J30"/>
    <mergeCell ref="F35:G38"/>
    <mergeCell ref="I36:I38"/>
    <mergeCell ref="J36:J38"/>
    <mergeCell ref="A32:B32"/>
    <mergeCell ref="A33:J33"/>
  </mergeCells>
  <phoneticPr fontId="1" type="noConversion"/>
  <pageMargins left="0.7" right="0.7" top="0.75" bottom="0.75" header="0.3" footer="0.3"/>
  <pageSetup paperSize="9" orientation="portrait" r:id="rId1"/>
  <headerFooter>
    <oddFooter xml:space="preserve">&amp;R&amp;"標楷體,標準"&amp;11&amp;K00-049
110年01月修正版
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WhiteSpace="0" view="pageLayout" topLeftCell="A7" zoomScale="85" zoomScaleNormal="100" zoomScalePageLayoutView="85" workbookViewId="0">
      <selection activeCell="D30" sqref="D30"/>
    </sheetView>
  </sheetViews>
  <sheetFormatPr defaultRowHeight="16.5" x14ac:dyDescent="0.25"/>
  <cols>
    <col min="1" max="1" width="11.875" style="1" customWidth="1"/>
    <col min="2" max="2" width="9.625" style="1" customWidth="1"/>
    <col min="3" max="3" width="9.125" style="1" customWidth="1"/>
    <col min="4" max="4" width="10.125" style="1" customWidth="1"/>
    <col min="5" max="5" width="10" style="1" customWidth="1"/>
    <col min="6" max="6" width="3.375" style="1" customWidth="1"/>
    <col min="7" max="7" width="10" style="1" customWidth="1"/>
    <col min="8" max="8" width="2.125" style="1" customWidth="1"/>
    <col min="9" max="9" width="10.375" style="1" customWidth="1"/>
    <col min="10" max="10" width="9.75" style="1" customWidth="1"/>
    <col min="11" max="16384" width="9" style="1"/>
  </cols>
  <sheetData>
    <row r="1" spans="1:10" ht="27.75" customHeight="1" thickBot="1" x14ac:dyDescent="0.3">
      <c r="D1" s="108" t="s">
        <v>116</v>
      </c>
      <c r="E1" s="431"/>
      <c r="F1" s="432"/>
      <c r="G1" s="116"/>
    </row>
    <row r="2" spans="1:10" ht="12.75" customHeight="1" x14ac:dyDescent="0.25">
      <c r="D2" s="109"/>
      <c r="E2" s="110"/>
      <c r="F2" s="110"/>
      <c r="G2" s="115"/>
    </row>
    <row r="3" spans="1:10" ht="16.5" customHeight="1" x14ac:dyDescent="0.25">
      <c r="A3" s="429" t="s">
        <v>121</v>
      </c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6.5" customHeight="1" x14ac:dyDescent="0.25">
      <c r="A4" s="430"/>
      <c r="B4" s="430"/>
      <c r="C4" s="430"/>
      <c r="D4" s="430"/>
      <c r="E4" s="430"/>
      <c r="F4" s="430"/>
      <c r="G4" s="430"/>
      <c r="H4" s="430"/>
      <c r="I4" s="430"/>
      <c r="J4" s="430"/>
    </row>
    <row r="5" spans="1:10" ht="11.25" customHeight="1" x14ac:dyDescent="0.25">
      <c r="A5" s="72"/>
      <c r="B5" s="72"/>
    </row>
    <row r="6" spans="1:10" x14ac:dyDescent="0.25">
      <c r="A6" s="111" t="s">
        <v>117</v>
      </c>
      <c r="B6" s="428" t="e">
        <f>請填這!C3</f>
        <v>#N/A</v>
      </c>
      <c r="C6" s="428"/>
      <c r="D6" s="428"/>
      <c r="E6" s="428"/>
      <c r="F6" s="428"/>
      <c r="G6" s="428"/>
      <c r="H6" s="428"/>
      <c r="I6" s="428"/>
      <c r="J6" s="428"/>
    </row>
    <row r="7" spans="1:10" x14ac:dyDescent="0.25">
      <c r="B7" s="428"/>
      <c r="C7" s="428"/>
      <c r="D7" s="428"/>
      <c r="E7" s="428"/>
      <c r="F7" s="428"/>
      <c r="G7" s="428"/>
      <c r="H7" s="428"/>
      <c r="I7" s="428"/>
      <c r="J7" s="428"/>
    </row>
    <row r="8" spans="1:10" x14ac:dyDescent="0.25">
      <c r="A8" s="425" t="s">
        <v>156</v>
      </c>
      <c r="B8" s="426"/>
    </row>
    <row r="9" spans="1:10" ht="24.75" customHeight="1" x14ac:dyDescent="0.25">
      <c r="A9" s="427" t="s">
        <v>118</v>
      </c>
      <c r="B9" s="427"/>
      <c r="C9" s="427"/>
      <c r="D9" s="427"/>
      <c r="E9" s="427"/>
      <c r="F9" s="427"/>
      <c r="G9" s="427"/>
      <c r="H9" s="427"/>
      <c r="I9" s="427"/>
      <c r="J9" s="427"/>
    </row>
    <row r="11" spans="1:10" x14ac:dyDescent="0.25">
      <c r="E11" s="113"/>
      <c r="F11" s="419" t="s">
        <v>119</v>
      </c>
      <c r="G11" s="420"/>
    </row>
    <row r="12" spans="1:10" ht="16.5" customHeight="1" x14ac:dyDescent="0.25">
      <c r="E12" s="113"/>
      <c r="F12" s="421"/>
      <c r="G12" s="422"/>
      <c r="I12" s="415" t="s">
        <v>119</v>
      </c>
      <c r="J12" s="418" t="s">
        <v>120</v>
      </c>
    </row>
    <row r="13" spans="1:10" x14ac:dyDescent="0.25">
      <c r="E13" s="113"/>
      <c r="F13" s="421"/>
      <c r="G13" s="422"/>
      <c r="I13" s="416"/>
      <c r="J13" s="418"/>
    </row>
    <row r="14" spans="1:10" ht="24" customHeight="1" x14ac:dyDescent="0.25">
      <c r="E14" s="113"/>
      <c r="F14" s="423"/>
      <c r="G14" s="424"/>
      <c r="I14" s="417"/>
      <c r="J14" s="418"/>
    </row>
    <row r="15" spans="1:10" ht="16.5" customHeight="1" x14ac:dyDescent="0.25">
      <c r="E15" s="113"/>
      <c r="F15" s="113"/>
      <c r="G15" s="113"/>
      <c r="I15" s="113"/>
      <c r="J15" s="114"/>
    </row>
    <row r="16" spans="1:10" x14ac:dyDescent="0.25">
      <c r="A16" s="425" t="s">
        <v>157</v>
      </c>
      <c r="B16" s="426"/>
    </row>
    <row r="17" spans="1:12" s="112" customFormat="1" ht="24.6" customHeight="1" x14ac:dyDescent="0.25">
      <c r="A17" s="427" t="s">
        <v>118</v>
      </c>
      <c r="B17" s="427"/>
      <c r="C17" s="427"/>
      <c r="D17" s="427"/>
      <c r="E17" s="427"/>
      <c r="F17" s="427"/>
      <c r="G17" s="427"/>
      <c r="H17" s="427"/>
      <c r="I17" s="427"/>
      <c r="J17" s="427"/>
    </row>
    <row r="19" spans="1:12" x14ac:dyDescent="0.25">
      <c r="E19" s="113"/>
      <c r="F19" s="419" t="s">
        <v>119</v>
      </c>
      <c r="G19" s="420"/>
    </row>
    <row r="20" spans="1:12" ht="16.5" customHeight="1" x14ac:dyDescent="0.25">
      <c r="E20" s="113"/>
      <c r="F20" s="421"/>
      <c r="G20" s="422"/>
      <c r="I20" s="415" t="s">
        <v>119</v>
      </c>
      <c r="J20" s="418" t="s">
        <v>120</v>
      </c>
    </row>
    <row r="21" spans="1:12" x14ac:dyDescent="0.25">
      <c r="E21" s="113"/>
      <c r="F21" s="421"/>
      <c r="G21" s="422"/>
      <c r="I21" s="416"/>
      <c r="J21" s="418"/>
    </row>
    <row r="22" spans="1:12" ht="25.5" customHeight="1" x14ac:dyDescent="0.25">
      <c r="E22" s="113"/>
      <c r="F22" s="423"/>
      <c r="G22" s="424"/>
      <c r="I22" s="417"/>
      <c r="J22" s="418"/>
    </row>
    <row r="24" spans="1:12" x14ac:dyDescent="0.25">
      <c r="A24" s="425" t="s">
        <v>158</v>
      </c>
      <c r="B24" s="426"/>
    </row>
    <row r="25" spans="1:12" s="112" customFormat="1" ht="24.6" customHeight="1" x14ac:dyDescent="0.25">
      <c r="A25" s="427" t="s">
        <v>118</v>
      </c>
      <c r="B25" s="427"/>
      <c r="C25" s="427"/>
      <c r="D25" s="427"/>
      <c r="E25" s="427"/>
      <c r="F25" s="427"/>
      <c r="G25" s="427"/>
      <c r="H25" s="427"/>
      <c r="I25" s="427"/>
      <c r="J25" s="427"/>
      <c r="L25" s="117"/>
    </row>
    <row r="27" spans="1:12" x14ac:dyDescent="0.25">
      <c r="E27" s="113"/>
      <c r="F27" s="419" t="s">
        <v>119</v>
      </c>
      <c r="G27" s="420"/>
    </row>
    <row r="28" spans="1:12" x14ac:dyDescent="0.25">
      <c r="E28" s="113"/>
      <c r="F28" s="421"/>
      <c r="G28" s="422"/>
      <c r="I28" s="415" t="s">
        <v>119</v>
      </c>
      <c r="J28" s="418" t="s">
        <v>120</v>
      </c>
    </row>
    <row r="29" spans="1:12" x14ac:dyDescent="0.25">
      <c r="E29" s="113"/>
      <c r="F29" s="421"/>
      <c r="G29" s="422"/>
      <c r="I29" s="416"/>
      <c r="J29" s="418"/>
    </row>
    <row r="30" spans="1:12" ht="24.75" customHeight="1" x14ac:dyDescent="0.25">
      <c r="E30" s="113"/>
      <c r="F30" s="423"/>
      <c r="G30" s="424"/>
      <c r="I30" s="417"/>
      <c r="J30" s="418"/>
    </row>
    <row r="32" spans="1:12" x14ac:dyDescent="0.25">
      <c r="A32" s="434"/>
      <c r="B32" s="434"/>
    </row>
    <row r="33" spans="1:10" s="112" customFormat="1" ht="24.6" customHeight="1" x14ac:dyDescent="0.25">
      <c r="A33" s="427"/>
      <c r="B33" s="427"/>
      <c r="C33" s="427"/>
      <c r="D33" s="427"/>
      <c r="E33" s="427"/>
      <c r="F33" s="427"/>
      <c r="G33" s="427"/>
      <c r="H33" s="427"/>
      <c r="I33" s="427"/>
      <c r="J33" s="427"/>
    </row>
    <row r="35" spans="1:10" x14ac:dyDescent="0.25">
      <c r="E35" s="113"/>
      <c r="F35" s="433"/>
      <c r="G35" s="433"/>
    </row>
    <row r="36" spans="1:10" x14ac:dyDescent="0.25">
      <c r="E36" s="113"/>
      <c r="F36" s="433"/>
      <c r="G36" s="433"/>
      <c r="I36" s="433"/>
      <c r="J36" s="418"/>
    </row>
    <row r="37" spans="1:10" x14ac:dyDescent="0.25">
      <c r="E37" s="113"/>
      <c r="F37" s="433"/>
      <c r="G37" s="433"/>
      <c r="I37" s="433"/>
      <c r="J37" s="418"/>
    </row>
    <row r="38" spans="1:10" ht="24.75" customHeight="1" x14ac:dyDescent="0.25">
      <c r="E38" s="113"/>
      <c r="F38" s="433"/>
      <c r="G38" s="433"/>
      <c r="I38" s="433"/>
      <c r="J38" s="418"/>
    </row>
    <row r="41" spans="1:10" x14ac:dyDescent="0.25">
      <c r="A41" s="111"/>
      <c r="B41" s="414" t="e">
        <f>"中華民國"&amp;請填這!C1</f>
        <v>#N/A</v>
      </c>
      <c r="C41" s="414"/>
      <c r="D41" s="414"/>
      <c r="E41" s="414"/>
      <c r="F41" s="414"/>
      <c r="G41" s="414"/>
      <c r="H41" s="414"/>
      <c r="I41" s="414"/>
      <c r="J41" s="111"/>
    </row>
  </sheetData>
  <mergeCells count="24">
    <mergeCell ref="A24:B24"/>
    <mergeCell ref="E1:F1"/>
    <mergeCell ref="A3:J4"/>
    <mergeCell ref="B6:J7"/>
    <mergeCell ref="A8:B8"/>
    <mergeCell ref="A9:J9"/>
    <mergeCell ref="F11:G14"/>
    <mergeCell ref="I12:I14"/>
    <mergeCell ref="J12:J14"/>
    <mergeCell ref="A16:B16"/>
    <mergeCell ref="A17:J17"/>
    <mergeCell ref="F19:G22"/>
    <mergeCell ref="I20:I22"/>
    <mergeCell ref="J20:J22"/>
    <mergeCell ref="F35:G38"/>
    <mergeCell ref="I36:I38"/>
    <mergeCell ref="J36:J38"/>
    <mergeCell ref="B41:I41"/>
    <mergeCell ref="A25:J25"/>
    <mergeCell ref="F27:G30"/>
    <mergeCell ref="I28:I30"/>
    <mergeCell ref="J28:J30"/>
    <mergeCell ref="A32:B32"/>
    <mergeCell ref="A33:J33"/>
  </mergeCells>
  <phoneticPr fontId="1" type="noConversion"/>
  <pageMargins left="0.7" right="0.7" top="0.75" bottom="0.75" header="0.3" footer="0.3"/>
  <pageSetup paperSize="9" orientation="portrait" r:id="rId1"/>
  <headerFooter>
    <oddFooter xml:space="preserve">&amp;R&amp;"標楷體,標準"&amp;11&amp;K00-049
110年01月修正版
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view="pageLayout" topLeftCell="A13" zoomScale="70" zoomScaleNormal="100" zoomScalePageLayoutView="70" workbookViewId="0">
      <selection activeCell="E36" sqref="E36"/>
    </sheetView>
  </sheetViews>
  <sheetFormatPr defaultRowHeight="16.5" x14ac:dyDescent="0.25"/>
  <cols>
    <col min="9" max="9" width="13.25" customWidth="1"/>
  </cols>
  <sheetData>
    <row r="1" spans="1:9" x14ac:dyDescent="0.25">
      <c r="A1" s="436" t="s">
        <v>123</v>
      </c>
      <c r="B1" s="436"/>
      <c r="C1" s="436"/>
      <c r="D1" s="436"/>
      <c r="E1" s="436"/>
      <c r="F1" s="436"/>
      <c r="G1" s="436"/>
      <c r="H1" s="436"/>
      <c r="I1" s="436"/>
    </row>
    <row r="2" spans="1:9" x14ac:dyDescent="0.25">
      <c r="A2" s="436"/>
      <c r="B2" s="436"/>
      <c r="C2" s="436"/>
      <c r="D2" s="436"/>
      <c r="E2" s="436"/>
      <c r="F2" s="436"/>
      <c r="G2" s="436"/>
      <c r="H2" s="436"/>
      <c r="I2" s="436"/>
    </row>
    <row r="3" spans="1:9" s="126" customFormat="1" ht="21" customHeight="1" x14ac:dyDescent="0.25">
      <c r="A3" s="229"/>
      <c r="B3" s="229"/>
      <c r="C3" s="229"/>
      <c r="D3" s="229"/>
      <c r="E3" s="229"/>
      <c r="F3" s="229"/>
      <c r="G3" s="229"/>
      <c r="H3" s="229"/>
      <c r="I3" s="229"/>
    </row>
    <row r="4" spans="1:9" ht="16.5" customHeight="1" x14ac:dyDescent="0.25">
      <c r="A4" s="302" t="e">
        <f>"    本廠商參與澎湖縣政府「"&amp;請填這!C3&amp;"」第"&amp;請填這!H2&amp;"次招標之標價，有政府採購法施行細則第79條標價偏低之情況，其說明理由如下："</f>
        <v>#N/A</v>
      </c>
      <c r="B4" s="302"/>
      <c r="C4" s="302"/>
      <c r="D4" s="302"/>
      <c r="E4" s="302"/>
      <c r="F4" s="302"/>
      <c r="G4" s="302"/>
      <c r="H4" s="302"/>
      <c r="I4" s="302"/>
    </row>
    <row r="5" spans="1:9" ht="16.5" customHeight="1" x14ac:dyDescent="0.25">
      <c r="A5" s="302"/>
      <c r="B5" s="302"/>
      <c r="C5" s="302"/>
      <c r="D5" s="302"/>
      <c r="E5" s="302"/>
      <c r="F5" s="302"/>
      <c r="G5" s="302"/>
      <c r="H5" s="302"/>
      <c r="I5" s="302"/>
    </row>
    <row r="6" spans="1:9" ht="16.5" customHeight="1" x14ac:dyDescent="0.25">
      <c r="A6" s="302"/>
      <c r="B6" s="302"/>
      <c r="C6" s="302"/>
      <c r="D6" s="302"/>
      <c r="E6" s="302"/>
      <c r="F6" s="302"/>
      <c r="G6" s="302"/>
      <c r="H6" s="302"/>
      <c r="I6" s="302"/>
    </row>
    <row r="7" spans="1:9" x14ac:dyDescent="0.25">
      <c r="A7" s="302"/>
      <c r="B7" s="302"/>
      <c r="C7" s="302"/>
      <c r="D7" s="302"/>
      <c r="E7" s="302"/>
      <c r="F7" s="302"/>
      <c r="G7" s="302"/>
      <c r="H7" s="302"/>
      <c r="I7" s="302"/>
    </row>
    <row r="30" spans="1:3" ht="19.5" x14ac:dyDescent="0.25">
      <c r="C30" s="188" t="s">
        <v>132</v>
      </c>
    </row>
    <row r="32" spans="1:3" ht="19.5" x14ac:dyDescent="0.25">
      <c r="A32" s="435" t="s">
        <v>131</v>
      </c>
      <c r="B32" s="435"/>
    </row>
    <row r="34" spans="1:9" ht="19.5" x14ac:dyDescent="0.25">
      <c r="D34" s="186" t="s">
        <v>127</v>
      </c>
      <c r="E34" s="186"/>
      <c r="F34" s="186"/>
      <c r="G34" s="186"/>
      <c r="H34" s="186"/>
      <c r="I34" s="186" t="s">
        <v>129</v>
      </c>
    </row>
    <row r="36" spans="1:9" ht="19.5" x14ac:dyDescent="0.25">
      <c r="D36" s="186" t="s">
        <v>128</v>
      </c>
      <c r="E36" s="186"/>
      <c r="F36" s="186"/>
      <c r="G36" s="186"/>
      <c r="H36" s="186"/>
      <c r="I36" s="186" t="s">
        <v>130</v>
      </c>
    </row>
    <row r="40" spans="1:9" ht="19.5" x14ac:dyDescent="0.25">
      <c r="B40" s="439" t="e">
        <f>"中華民國"&amp;請填這!C1</f>
        <v>#N/A</v>
      </c>
      <c r="C40" s="439"/>
      <c r="D40" s="439"/>
      <c r="E40" s="439"/>
      <c r="F40" s="439"/>
      <c r="G40" s="439"/>
      <c r="H40" s="439"/>
      <c r="I40" s="187"/>
    </row>
    <row r="42" spans="1:9" ht="19.5" x14ac:dyDescent="0.25">
      <c r="A42" s="186" t="s">
        <v>125</v>
      </c>
      <c r="B42" s="438" t="s">
        <v>126</v>
      </c>
      <c r="C42" s="438"/>
      <c r="D42" s="438"/>
      <c r="E42" s="438"/>
      <c r="F42" s="438"/>
      <c r="G42" s="438"/>
      <c r="H42" s="438"/>
      <c r="I42" s="438"/>
    </row>
    <row r="43" spans="1:9" ht="19.5" customHeight="1" x14ac:dyDescent="0.25">
      <c r="B43" s="438"/>
      <c r="C43" s="438"/>
      <c r="D43" s="438"/>
      <c r="E43" s="438"/>
      <c r="F43" s="438"/>
      <c r="G43" s="438"/>
      <c r="H43" s="438"/>
      <c r="I43" s="438"/>
    </row>
    <row r="44" spans="1:9" ht="16.5" customHeight="1" x14ac:dyDescent="0.25">
      <c r="B44" s="438"/>
      <c r="C44" s="438"/>
      <c r="D44" s="438"/>
      <c r="E44" s="438"/>
      <c r="F44" s="438"/>
      <c r="G44" s="438"/>
      <c r="H44" s="438"/>
      <c r="I44" s="438"/>
    </row>
    <row r="45" spans="1:9" ht="16.5" customHeight="1" x14ac:dyDescent="0.25">
      <c r="B45" s="438"/>
      <c r="C45" s="438"/>
      <c r="D45" s="438"/>
      <c r="E45" s="438"/>
      <c r="F45" s="438"/>
      <c r="G45" s="438"/>
      <c r="H45" s="438"/>
      <c r="I45" s="438"/>
    </row>
    <row r="46" spans="1:9" x14ac:dyDescent="0.25">
      <c r="H46" s="437" t="s">
        <v>124</v>
      </c>
      <c r="I46" s="437"/>
    </row>
  </sheetData>
  <mergeCells count="6">
    <mergeCell ref="A32:B32"/>
    <mergeCell ref="A1:I2"/>
    <mergeCell ref="A4:I7"/>
    <mergeCell ref="H46:I46"/>
    <mergeCell ref="B42:I45"/>
    <mergeCell ref="B40:H40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Layout" topLeftCell="A12" zoomScale="55" zoomScaleNormal="100" zoomScalePageLayoutView="55" workbookViewId="0">
      <selection activeCell="A28" sqref="A28:I41"/>
    </sheetView>
  </sheetViews>
  <sheetFormatPr defaultRowHeight="16.5" x14ac:dyDescent="0.25"/>
  <cols>
    <col min="6" max="6" width="12" customWidth="1"/>
    <col min="8" max="8" width="10.5" customWidth="1"/>
    <col min="9" max="9" width="9.25" customWidth="1"/>
  </cols>
  <sheetData>
    <row r="1" spans="1:9" x14ac:dyDescent="0.25">
      <c r="A1" s="449" t="s">
        <v>160</v>
      </c>
      <c r="B1" s="449"/>
      <c r="C1" s="449"/>
      <c r="D1" s="449"/>
      <c r="E1" s="449"/>
      <c r="F1" s="449"/>
    </row>
    <row r="2" spans="1:9" ht="19.5" x14ac:dyDescent="0.25">
      <c r="A2" s="449"/>
      <c r="B2" s="449"/>
      <c r="C2" s="449"/>
      <c r="D2" s="449"/>
      <c r="E2" s="449"/>
      <c r="F2" s="449"/>
      <c r="G2" s="450" t="s">
        <v>161</v>
      </c>
      <c r="H2" s="450"/>
      <c r="I2" s="450"/>
    </row>
    <row r="3" spans="1:9" s="126" customFormat="1" ht="30.75" customHeight="1" x14ac:dyDescent="0.25">
      <c r="A3" s="227"/>
      <c r="B3" s="227"/>
      <c r="C3" s="227"/>
      <c r="D3" s="227"/>
      <c r="E3" s="227"/>
      <c r="F3" s="227"/>
      <c r="G3" s="85"/>
      <c r="H3" s="85"/>
      <c r="I3" s="85"/>
    </row>
    <row r="4" spans="1:9" x14ac:dyDescent="0.25">
      <c r="A4" s="302" t="e">
        <f>"     本廠商投標「"&amp;請填這!C3&amp;"」茲授權下列代理人全權代理本廠商「參與開標或提出說明、減價、比減價格、協商、更改原報內容或重新報價」及相關事宜，該代理人資料如下："</f>
        <v>#N/A</v>
      </c>
      <c r="B4" s="302"/>
      <c r="C4" s="302"/>
      <c r="D4" s="302"/>
      <c r="E4" s="302"/>
      <c r="F4" s="302"/>
      <c r="G4" s="302"/>
      <c r="H4" s="302"/>
      <c r="I4" s="302"/>
    </row>
    <row r="5" spans="1:9" x14ac:dyDescent="0.25">
      <c r="A5" s="302"/>
      <c r="B5" s="302"/>
      <c r="C5" s="302"/>
      <c r="D5" s="302"/>
      <c r="E5" s="302"/>
      <c r="F5" s="302"/>
      <c r="G5" s="302"/>
      <c r="H5" s="302"/>
      <c r="I5" s="302"/>
    </row>
    <row r="6" spans="1:9" x14ac:dyDescent="0.25">
      <c r="A6" s="302"/>
      <c r="B6" s="302"/>
      <c r="C6" s="302"/>
      <c r="D6" s="302"/>
      <c r="E6" s="302"/>
      <c r="F6" s="302"/>
      <c r="G6" s="302"/>
      <c r="H6" s="302"/>
      <c r="I6" s="302"/>
    </row>
    <row r="7" spans="1:9" x14ac:dyDescent="0.25">
      <c r="A7" s="302"/>
      <c r="B7" s="302"/>
      <c r="C7" s="302"/>
      <c r="D7" s="302"/>
      <c r="E7" s="302"/>
      <c r="F7" s="302"/>
      <c r="G7" s="302"/>
      <c r="H7" s="302"/>
      <c r="I7" s="302"/>
    </row>
    <row r="8" spans="1:9" x14ac:dyDescent="0.25">
      <c r="A8" s="302"/>
      <c r="B8" s="302"/>
      <c r="C8" s="302"/>
      <c r="D8" s="302"/>
      <c r="E8" s="302"/>
      <c r="F8" s="302"/>
      <c r="G8" s="302"/>
      <c r="H8" s="302"/>
      <c r="I8" s="302"/>
    </row>
    <row r="10" spans="1:9" ht="21" x14ac:dyDescent="0.25">
      <c r="A10" s="90" t="s">
        <v>162</v>
      </c>
      <c r="B10" s="90"/>
    </row>
    <row r="11" spans="1:9" ht="21" x14ac:dyDescent="0.25">
      <c r="A11" s="90"/>
      <c r="B11" s="90"/>
    </row>
    <row r="12" spans="1:9" ht="21" x14ac:dyDescent="0.25">
      <c r="A12" s="90" t="s">
        <v>163</v>
      </c>
      <c r="B12" s="90"/>
    </row>
    <row r="15" spans="1:9" ht="21" x14ac:dyDescent="0.25">
      <c r="C15" s="228"/>
      <c r="D15" s="90"/>
      <c r="E15" s="90"/>
      <c r="F15" s="90"/>
      <c r="G15" s="90"/>
      <c r="H15" s="90"/>
      <c r="I15" s="90"/>
    </row>
    <row r="16" spans="1:9" ht="21" x14ac:dyDescent="0.25">
      <c r="C16" s="228"/>
      <c r="D16" s="90"/>
      <c r="E16" s="90"/>
      <c r="F16" s="90"/>
      <c r="G16" s="90"/>
      <c r="H16" s="90"/>
      <c r="I16" s="90"/>
    </row>
    <row r="17" spans="1:9" ht="21" x14ac:dyDescent="0.25">
      <c r="C17" s="228"/>
      <c r="D17" s="90" t="s">
        <v>164</v>
      </c>
      <c r="E17" s="90"/>
      <c r="F17" s="90"/>
      <c r="G17" s="90"/>
      <c r="H17" s="90"/>
      <c r="I17" s="90"/>
    </row>
    <row r="18" spans="1:9" ht="21" x14ac:dyDescent="0.25">
      <c r="C18" s="228"/>
      <c r="D18" s="90"/>
      <c r="E18" s="90"/>
      <c r="F18" s="90"/>
      <c r="G18" s="90"/>
      <c r="H18" s="451"/>
      <c r="I18" s="452"/>
    </row>
    <row r="19" spans="1:9" ht="21" x14ac:dyDescent="0.25">
      <c r="C19" s="228"/>
      <c r="D19" s="90" t="s">
        <v>165</v>
      </c>
      <c r="E19" s="90"/>
      <c r="F19" s="90"/>
      <c r="G19" s="90" t="s">
        <v>166</v>
      </c>
      <c r="H19" s="453"/>
      <c r="I19" s="454"/>
    </row>
    <row r="20" spans="1:9" ht="21" x14ac:dyDescent="0.25">
      <c r="C20" s="228"/>
      <c r="D20" s="90"/>
      <c r="E20" s="90"/>
      <c r="F20" s="90"/>
      <c r="G20" s="90"/>
      <c r="H20" s="453"/>
      <c r="I20" s="454"/>
    </row>
    <row r="21" spans="1:9" ht="21" x14ac:dyDescent="0.25">
      <c r="C21" s="228"/>
      <c r="D21" s="90"/>
      <c r="E21" s="90"/>
      <c r="F21" s="90"/>
      <c r="G21" s="90"/>
      <c r="H21" s="455"/>
      <c r="I21" s="456"/>
    </row>
    <row r="22" spans="1:9" ht="21" x14ac:dyDescent="0.25">
      <c r="C22" s="228"/>
      <c r="D22" s="90"/>
      <c r="E22" s="90"/>
      <c r="F22" s="90"/>
      <c r="G22" s="90"/>
      <c r="H22" s="90"/>
      <c r="I22" s="90"/>
    </row>
    <row r="23" spans="1:9" ht="21" x14ac:dyDescent="0.25">
      <c r="C23" s="228"/>
      <c r="D23" s="90"/>
      <c r="E23" s="90"/>
      <c r="F23" s="90"/>
      <c r="G23" s="90"/>
      <c r="H23" s="451"/>
      <c r="I23" s="452"/>
    </row>
    <row r="24" spans="1:9" ht="21" x14ac:dyDescent="0.25">
      <c r="C24" s="228"/>
      <c r="D24" s="90" t="s">
        <v>167</v>
      </c>
      <c r="E24" s="90"/>
      <c r="F24" s="90"/>
      <c r="G24" s="90" t="s">
        <v>166</v>
      </c>
      <c r="H24" s="453"/>
      <c r="I24" s="454"/>
    </row>
    <row r="25" spans="1:9" ht="21" x14ac:dyDescent="0.25">
      <c r="C25" s="228"/>
      <c r="D25" s="90"/>
      <c r="E25" s="90"/>
      <c r="F25" s="90"/>
      <c r="G25" s="90"/>
      <c r="H25" s="453"/>
      <c r="I25" s="454"/>
    </row>
    <row r="26" spans="1:9" ht="21" x14ac:dyDescent="0.25">
      <c r="C26" s="228"/>
      <c r="D26" s="90"/>
      <c r="E26" s="90"/>
      <c r="F26" s="90"/>
      <c r="G26" s="90"/>
      <c r="H26" s="455"/>
      <c r="I26" s="456"/>
    </row>
    <row r="27" spans="1:9" ht="21.75" thickBot="1" x14ac:dyDescent="0.3">
      <c r="C27" s="228"/>
      <c r="D27" s="228"/>
      <c r="E27" s="228"/>
      <c r="F27" s="228"/>
      <c r="G27" s="228"/>
      <c r="H27" s="228"/>
      <c r="I27" s="228"/>
    </row>
    <row r="28" spans="1:9" ht="21" customHeight="1" x14ac:dyDescent="0.25">
      <c r="A28" s="440" t="s">
        <v>168</v>
      </c>
      <c r="B28" s="441"/>
      <c r="C28" s="441"/>
      <c r="D28" s="441"/>
      <c r="E28" s="441"/>
      <c r="F28" s="441"/>
      <c r="G28" s="441"/>
      <c r="H28" s="441"/>
      <c r="I28" s="442"/>
    </row>
    <row r="29" spans="1:9" x14ac:dyDescent="0.25">
      <c r="A29" s="443"/>
      <c r="B29" s="444"/>
      <c r="C29" s="444"/>
      <c r="D29" s="444"/>
      <c r="E29" s="444"/>
      <c r="F29" s="444"/>
      <c r="G29" s="444"/>
      <c r="H29" s="444"/>
      <c r="I29" s="445"/>
    </row>
    <row r="30" spans="1:9" x14ac:dyDescent="0.25">
      <c r="A30" s="443"/>
      <c r="B30" s="444"/>
      <c r="C30" s="444"/>
      <c r="D30" s="444"/>
      <c r="E30" s="444"/>
      <c r="F30" s="444"/>
      <c r="G30" s="444"/>
      <c r="H30" s="444"/>
      <c r="I30" s="445"/>
    </row>
    <row r="31" spans="1:9" x14ac:dyDescent="0.25">
      <c r="A31" s="443"/>
      <c r="B31" s="444"/>
      <c r="C31" s="444"/>
      <c r="D31" s="444"/>
      <c r="E31" s="444"/>
      <c r="F31" s="444"/>
      <c r="G31" s="444"/>
      <c r="H31" s="444"/>
      <c r="I31" s="445"/>
    </row>
    <row r="32" spans="1:9" x14ac:dyDescent="0.25">
      <c r="A32" s="443"/>
      <c r="B32" s="444"/>
      <c r="C32" s="444"/>
      <c r="D32" s="444"/>
      <c r="E32" s="444"/>
      <c r="F32" s="444"/>
      <c r="G32" s="444"/>
      <c r="H32" s="444"/>
      <c r="I32" s="445"/>
    </row>
    <row r="33" spans="1:9" x14ac:dyDescent="0.25">
      <c r="A33" s="443"/>
      <c r="B33" s="444"/>
      <c r="C33" s="444"/>
      <c r="D33" s="444"/>
      <c r="E33" s="444"/>
      <c r="F33" s="444"/>
      <c r="G33" s="444"/>
      <c r="H33" s="444"/>
      <c r="I33" s="445"/>
    </row>
    <row r="34" spans="1:9" x14ac:dyDescent="0.25">
      <c r="A34" s="443"/>
      <c r="B34" s="444"/>
      <c r="C34" s="444"/>
      <c r="D34" s="444"/>
      <c r="E34" s="444"/>
      <c r="F34" s="444"/>
      <c r="G34" s="444"/>
      <c r="H34" s="444"/>
      <c r="I34" s="445"/>
    </row>
    <row r="35" spans="1:9" x14ac:dyDescent="0.25">
      <c r="A35" s="443"/>
      <c r="B35" s="444"/>
      <c r="C35" s="444"/>
      <c r="D35" s="444"/>
      <c r="E35" s="444"/>
      <c r="F35" s="444"/>
      <c r="G35" s="444"/>
      <c r="H35" s="444"/>
      <c r="I35" s="445"/>
    </row>
    <row r="36" spans="1:9" x14ac:dyDescent="0.25">
      <c r="A36" s="443"/>
      <c r="B36" s="444"/>
      <c r="C36" s="444"/>
      <c r="D36" s="444"/>
      <c r="E36" s="444"/>
      <c r="F36" s="444"/>
      <c r="G36" s="444"/>
      <c r="H36" s="444"/>
      <c r="I36" s="445"/>
    </row>
    <row r="37" spans="1:9" x14ac:dyDescent="0.25">
      <c r="A37" s="443"/>
      <c r="B37" s="444"/>
      <c r="C37" s="444"/>
      <c r="D37" s="444"/>
      <c r="E37" s="444"/>
      <c r="F37" s="444"/>
      <c r="G37" s="444"/>
      <c r="H37" s="444"/>
      <c r="I37" s="445"/>
    </row>
    <row r="38" spans="1:9" x14ac:dyDescent="0.25">
      <c r="A38" s="443"/>
      <c r="B38" s="444"/>
      <c r="C38" s="444"/>
      <c r="D38" s="444"/>
      <c r="E38" s="444"/>
      <c r="F38" s="444"/>
      <c r="G38" s="444"/>
      <c r="H38" s="444"/>
      <c r="I38" s="445"/>
    </row>
    <row r="39" spans="1:9" x14ac:dyDescent="0.25">
      <c r="A39" s="443"/>
      <c r="B39" s="444"/>
      <c r="C39" s="444"/>
      <c r="D39" s="444"/>
      <c r="E39" s="444"/>
      <c r="F39" s="444"/>
      <c r="G39" s="444"/>
      <c r="H39" s="444"/>
      <c r="I39" s="445"/>
    </row>
    <row r="40" spans="1:9" x14ac:dyDescent="0.25">
      <c r="A40" s="443"/>
      <c r="B40" s="444"/>
      <c r="C40" s="444"/>
      <c r="D40" s="444"/>
      <c r="E40" s="444"/>
      <c r="F40" s="444"/>
      <c r="G40" s="444"/>
      <c r="H40" s="444"/>
      <c r="I40" s="445"/>
    </row>
    <row r="41" spans="1:9" ht="17.25" thickBot="1" x14ac:dyDescent="0.3">
      <c r="A41" s="446"/>
      <c r="B41" s="447"/>
      <c r="C41" s="447"/>
      <c r="D41" s="447"/>
      <c r="E41" s="447"/>
      <c r="F41" s="447"/>
      <c r="G41" s="447"/>
      <c r="H41" s="447"/>
      <c r="I41" s="448"/>
    </row>
  </sheetData>
  <mergeCells count="6">
    <mergeCell ref="A28:I41"/>
    <mergeCell ref="A1:F2"/>
    <mergeCell ref="G2:I2"/>
    <mergeCell ref="A4:I8"/>
    <mergeCell ref="H18:I21"/>
    <mergeCell ref="H23:I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招標公告</vt:lpstr>
      <vt:lpstr>請填這</vt:lpstr>
      <vt:lpstr>簽到表</vt:lpstr>
      <vt:lpstr>2家以上</vt:lpstr>
      <vt:lpstr>1家</vt:lpstr>
      <vt:lpstr>保留-N家</vt:lpstr>
      <vt:lpstr>保留 -1家</vt:lpstr>
      <vt:lpstr>流標</vt:lpstr>
      <vt:lpstr>廢標</vt:lpstr>
      <vt:lpstr>減價單-1家</vt:lpstr>
      <vt:lpstr>減價單-N家</vt:lpstr>
      <vt:lpstr>低投標理由書</vt:lpstr>
      <vt:lpstr>授權書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fa62280</dc:creator>
  <cp:lastModifiedBy>洪惠琴</cp:lastModifiedBy>
  <cp:lastPrinted>2021-02-26T09:01:10Z</cp:lastPrinted>
  <dcterms:created xsi:type="dcterms:W3CDTF">2020-05-30T00:55:02Z</dcterms:created>
  <dcterms:modified xsi:type="dcterms:W3CDTF">2021-04-14T08:37:48Z</dcterms:modified>
</cp:coreProperties>
</file>