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16.車輛登記(17)" sheetId="1" r:id="rId1"/>
  </sheets>
  <externalReferences>
    <externalReference r:id="rId2"/>
  </externalReferences>
  <definedNames>
    <definedName name="_xlnm._FilterDatabase" localSheetId="0" hidden="1">'16.車輛登記(17)'!$A$6:$L$23</definedName>
    <definedName name="database_1">#REF!</definedName>
    <definedName name="database_10">#REF!</definedName>
    <definedName name="database_11">#REF!</definedName>
    <definedName name="database_19">'16.車輛登記(17)'!$A$6:$L$21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'16.車輛登記(17)'!$A$1:$L$46</definedName>
  </definedNames>
  <calcPr calcId="125725"/>
</workbook>
</file>

<file path=xl/calcChain.xml><?xml version="1.0" encoding="utf-8"?>
<calcChain xmlns="http://schemas.openxmlformats.org/spreadsheetml/2006/main">
  <c r="Q32" i="1"/>
  <c r="Q31"/>
  <c r="Q30"/>
  <c r="Q29"/>
  <c r="P29"/>
  <c r="P30" s="1"/>
  <c r="S28"/>
  <c r="R28"/>
  <c r="Q28"/>
  <c r="K19"/>
  <c r="J19"/>
  <c r="I19"/>
  <c r="H19"/>
  <c r="G19"/>
  <c r="F19"/>
  <c r="E19"/>
  <c r="D19"/>
  <c r="C19"/>
  <c r="K17"/>
  <c r="J17"/>
  <c r="I17"/>
  <c r="H17"/>
  <c r="G17"/>
  <c r="F17"/>
  <c r="E17"/>
  <c r="D17"/>
  <c r="C17"/>
  <c r="P31" l="1"/>
  <c r="R30"/>
  <c r="S30"/>
  <c r="S29"/>
  <c r="R29"/>
  <c r="P32" l="1"/>
  <c r="R31"/>
  <c r="S31"/>
  <c r="R32" l="1"/>
  <c r="S32"/>
</calcChain>
</file>

<file path=xl/sharedStrings.xml><?xml version="1.0" encoding="utf-8"?>
<sst xmlns="http://schemas.openxmlformats.org/spreadsheetml/2006/main" count="45" uniqueCount="33">
  <si>
    <t>十六、車輛登記</t>
    <phoneticPr fontId="3" type="noConversion"/>
  </si>
  <si>
    <t>單位：輛</t>
    <phoneticPr fontId="3" type="noConversion"/>
  </si>
  <si>
    <r>
      <t>年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底別</t>
    </r>
    <phoneticPr fontId="3" type="noConversion"/>
  </si>
  <si>
    <t>汽車</t>
    <phoneticPr fontId="3" type="noConversion"/>
  </si>
  <si>
    <t>特種車</t>
    <phoneticPr fontId="3" type="noConversion"/>
  </si>
  <si>
    <t>機　器
腳　踏
車輛數</t>
    <phoneticPr fontId="3" type="noConversion"/>
  </si>
  <si>
    <r>
      <t>每千人持有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輛</t>
    </r>
    <r>
      <rPr>
        <sz val="9"/>
        <rFont val="Times New Roman"/>
        <family val="1"/>
      </rPr>
      <t>/</t>
    </r>
    <r>
      <rPr>
        <sz val="9"/>
        <rFont val="標楷體"/>
        <family val="4"/>
        <charset val="136"/>
      </rPr>
      <t>千人</t>
    </r>
    <r>
      <rPr>
        <sz val="9"/>
        <rFont val="Times New Roman"/>
        <family val="1"/>
      </rPr>
      <t>)</t>
    </r>
    <phoneticPr fontId="3" type="noConversion"/>
  </si>
  <si>
    <t>合計</t>
    <phoneticPr fontId="3" type="noConversion"/>
  </si>
  <si>
    <t>大型車</t>
    <phoneticPr fontId="3" type="noConversion"/>
  </si>
  <si>
    <t>小型車</t>
    <phoneticPr fontId="3" type="noConversion"/>
  </si>
  <si>
    <r>
      <t>自　用
小客車</t>
    </r>
    <r>
      <rPr>
        <sz val="9"/>
        <rFont val="Times New Roman"/>
        <family val="1"/>
      </rPr>
      <t/>
    </r>
    <phoneticPr fontId="3" type="noConversion"/>
  </si>
  <si>
    <t>機  車</t>
    <phoneticPr fontId="3" type="noConversion"/>
  </si>
  <si>
    <t>自用</t>
    <phoneticPr fontId="3" type="noConversion"/>
  </si>
  <si>
    <t>營業用</t>
    <phoneticPr fontId="3" type="noConversion"/>
  </si>
  <si>
    <t>101年底</t>
    <phoneticPr fontId="3" type="noConversion"/>
  </si>
  <si>
    <t>102年底</t>
    <phoneticPr fontId="3" type="noConversion"/>
  </si>
  <si>
    <t>第二季底</t>
    <phoneticPr fontId="3" type="noConversion"/>
  </si>
  <si>
    <t>第三季底</t>
    <phoneticPr fontId="3" type="noConversion"/>
  </si>
  <si>
    <t>第四季底</t>
    <phoneticPr fontId="3" type="noConversion"/>
  </si>
  <si>
    <t>103年底</t>
    <phoneticPr fontId="3" type="noConversion"/>
  </si>
  <si>
    <t>第一季底</t>
    <phoneticPr fontId="3" type="noConversion"/>
  </si>
  <si>
    <t>當季較上</t>
  </si>
  <si>
    <t>輛/千人</t>
    <phoneticPr fontId="3" type="noConversion"/>
  </si>
  <si>
    <t>季增減％</t>
  </si>
  <si>
    <t>當季較上年</t>
  </si>
  <si>
    <t>同季增減％</t>
  </si>
  <si>
    <t>資料來源：交通統計月報(交通部統計處)</t>
    <phoneticPr fontId="3" type="noConversion"/>
  </si>
  <si>
    <t>說　　明：特種車指消防車、警備車、警車及其他車輛；大型車指大客車及大貨車；小型車</t>
    <phoneticPr fontId="3" type="noConversion"/>
  </si>
  <si>
    <t>　　　　　包括小客車及小貨車。</t>
    <phoneticPr fontId="3" type="noConversion"/>
  </si>
  <si>
    <t>欄號</t>
    <phoneticPr fontId="3" type="noConversion"/>
  </si>
  <si>
    <t>列號</t>
    <phoneticPr fontId="3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</si>
  <si>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3" type="noConversion"/>
  </si>
  <si>
    <t>機器腳踏車</t>
    <phoneticPr fontId="3" type="noConversion"/>
  </si>
</sst>
</file>

<file path=xl/styles.xml><?xml version="1.0" encoding="utf-8"?>
<styleSheet xmlns="http://schemas.openxmlformats.org/spreadsheetml/2006/main">
  <numFmts count="4">
    <numFmt numFmtId="176" formatCode="#,##0;\-#,##0;&quot;－&quot;;@"/>
    <numFmt numFmtId="177" formatCode="#,##0.00;\-#,##0.00;&quot;－&quot;;@"/>
    <numFmt numFmtId="178" formatCode="#,##0.00;#,##0.00;* &quot;-&quot;;@"/>
    <numFmt numFmtId="179" formatCode="#\ ##0"/>
  </numFmts>
  <fonts count="17">
    <font>
      <sz val="12"/>
      <name val="細明體"/>
      <family val="3"/>
      <charset val="136"/>
    </font>
    <font>
      <b/>
      <sz val="16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Arial Narrow"/>
      <family val="2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10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/>
    <xf numFmtId="0" fontId="4" fillId="0" borderId="1" xfId="1" applyFont="1" applyBorder="1" applyAlignment="1">
      <alignment vertical="center" wrapText="1" justifyLastLine="1"/>
    </xf>
    <xf numFmtId="0" fontId="4" fillId="0" borderId="2" xfId="0" applyFont="1" applyBorder="1"/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49" fontId="4" fillId="0" borderId="6" xfId="0" applyNumberFormat="1" applyFont="1" applyBorder="1" applyAlignment="1">
      <alignment horizontal="distributed" vertical="center" wrapText="1" justifyLastLine="1"/>
    </xf>
    <xf numFmtId="49" fontId="4" fillId="0" borderId="7" xfId="0" applyNumberFormat="1" applyFont="1" applyBorder="1" applyAlignment="1">
      <alignment horizontal="distributed" vertical="center" wrapText="1" justifyLastLine="1"/>
    </xf>
    <xf numFmtId="49" fontId="4" fillId="0" borderId="4" xfId="0" applyNumberFormat="1" applyFont="1" applyBorder="1" applyAlignment="1">
      <alignment horizontal="distributed" vertical="center" wrapText="1" justifyLastLine="1"/>
    </xf>
    <xf numFmtId="49" fontId="4" fillId="0" borderId="0" xfId="0" applyNumberFormat="1" applyFont="1" applyBorder="1" applyAlignment="1">
      <alignment horizontal="distributed" vertical="center" wrapText="1" justifyLastLine="1"/>
    </xf>
    <xf numFmtId="0" fontId="4" fillId="0" borderId="0" xfId="1" applyFont="1" applyBorder="1" applyAlignment="1">
      <alignment vertical="center" justifyLastLine="1"/>
    </xf>
    <xf numFmtId="0" fontId="4" fillId="0" borderId="0" xfId="1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49" fontId="4" fillId="0" borderId="11" xfId="0" applyNumberFormat="1" applyFont="1" applyBorder="1" applyAlignment="1">
      <alignment horizontal="distributed" vertical="center" wrapText="1" justifyLastLine="1"/>
    </xf>
    <xf numFmtId="49" fontId="4" fillId="0" borderId="12" xfId="0" applyNumberFormat="1" applyFont="1" applyBorder="1" applyAlignment="1">
      <alignment horizontal="distributed" vertical="center" wrapText="1" justifyLastLine="1"/>
    </xf>
    <xf numFmtId="49" fontId="4" fillId="0" borderId="13" xfId="0" applyNumberFormat="1" applyFont="1" applyBorder="1" applyAlignment="1">
      <alignment horizontal="distributed" vertical="center" wrapText="1" justifyLastLine="1"/>
    </xf>
    <xf numFmtId="0" fontId="4" fillId="0" borderId="14" xfId="1" applyFont="1" applyBorder="1" applyAlignment="1">
      <alignment vertical="center" justifyLastLine="1"/>
    </xf>
    <xf numFmtId="0" fontId="4" fillId="0" borderId="14" xfId="0" applyFont="1" applyBorder="1"/>
    <xf numFmtId="0" fontId="4" fillId="0" borderId="15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49" fontId="4" fillId="0" borderId="17" xfId="0" applyNumberFormat="1" applyFont="1" applyBorder="1" applyAlignment="1">
      <alignment horizontal="distributed" vertical="center" wrapText="1" justifyLastLine="1"/>
    </xf>
    <xf numFmtId="49" fontId="4" fillId="0" borderId="16" xfId="0" applyNumberFormat="1" applyFont="1" applyBorder="1" applyAlignment="1">
      <alignment horizontal="distributed" vertical="center" wrapText="1" justifyLastLine="1"/>
    </xf>
    <xf numFmtId="49" fontId="4" fillId="0" borderId="18" xfId="0" applyNumberFormat="1" applyFont="1" applyBorder="1" applyAlignment="1">
      <alignment horizontal="distributed" vertical="center" wrapText="1" justifyLastLine="1"/>
    </xf>
    <xf numFmtId="49" fontId="4" fillId="0" borderId="19" xfId="0" applyNumberFormat="1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vertical="top"/>
    </xf>
    <xf numFmtId="176" fontId="9" fillId="0" borderId="20" xfId="0" applyNumberFormat="1" applyFont="1" applyBorder="1" applyAlignment="1">
      <alignment vertical="top"/>
    </xf>
    <xf numFmtId="176" fontId="9" fillId="0" borderId="0" xfId="0" applyNumberFormat="1" applyFont="1" applyBorder="1" applyAlignment="1">
      <alignment vertical="top"/>
    </xf>
    <xf numFmtId="176" fontId="9" fillId="0" borderId="0" xfId="0" applyNumberFormat="1" applyFont="1" applyAlignment="1">
      <alignment vertical="top"/>
    </xf>
    <xf numFmtId="177" fontId="9" fillId="0" borderId="0" xfId="0" applyNumberFormat="1" applyFont="1" applyAlignment="1">
      <alignment vertical="top"/>
    </xf>
    <xf numFmtId="178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4" fillId="0" borderId="21" xfId="0" applyFont="1" applyFill="1" applyBorder="1" applyAlignment="1">
      <alignment horizontal="left"/>
    </xf>
    <xf numFmtId="0" fontId="4" fillId="0" borderId="22" xfId="0" applyFont="1" applyFill="1" applyBorder="1" applyAlignment="1">
      <alignment horizontal="left" vertical="top"/>
    </xf>
    <xf numFmtId="176" fontId="9" fillId="0" borderId="21" xfId="0" applyNumberFormat="1" applyFont="1" applyFill="1" applyBorder="1" applyAlignment="1">
      <alignment vertical="top" shrinkToFit="1"/>
    </xf>
    <xf numFmtId="177" fontId="9" fillId="0" borderId="21" xfId="0" applyNumberFormat="1" applyFont="1" applyFill="1" applyBorder="1" applyAlignment="1">
      <alignment horizontal="right" vertical="top" shrinkToFit="1"/>
    </xf>
    <xf numFmtId="177" fontId="9" fillId="0" borderId="21" xfId="0" applyNumberFormat="1" applyFont="1" applyFill="1" applyBorder="1" applyAlignment="1">
      <alignment vertical="top" shrinkToFit="1"/>
    </xf>
    <xf numFmtId="0" fontId="4" fillId="0" borderId="22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right"/>
    </xf>
    <xf numFmtId="0" fontId="4" fillId="2" borderId="23" xfId="0" applyFont="1" applyFill="1" applyBorder="1" applyAlignment="1">
      <alignment horizontal="right" vertical="top"/>
    </xf>
    <xf numFmtId="176" fontId="9" fillId="2" borderId="0" xfId="0" applyNumberFormat="1" applyFont="1" applyFill="1" applyBorder="1" applyAlignment="1">
      <alignment vertical="top" shrinkToFit="1"/>
    </xf>
    <xf numFmtId="177" fontId="9" fillId="2" borderId="0" xfId="0" applyNumberFormat="1" applyFont="1" applyFill="1" applyBorder="1" applyAlignment="1">
      <alignment horizontal="right" vertical="top" shrinkToFit="1"/>
    </xf>
    <xf numFmtId="177" fontId="9" fillId="2" borderId="0" xfId="0" applyNumberFormat="1" applyFont="1" applyFill="1" applyBorder="1" applyAlignment="1">
      <alignment vertical="top" shrinkToFit="1"/>
    </xf>
    <xf numFmtId="178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0" borderId="0" xfId="0" applyFont="1" applyFill="1" applyBorder="1" applyAlignment="1">
      <alignment horizontal="right"/>
    </xf>
    <xf numFmtId="0" fontId="4" fillId="0" borderId="23" xfId="0" applyFont="1" applyFill="1" applyBorder="1" applyAlignment="1">
      <alignment horizontal="right" vertical="top"/>
    </xf>
    <xf numFmtId="176" fontId="9" fillId="0" borderId="0" xfId="0" applyNumberFormat="1" applyFont="1" applyFill="1" applyBorder="1" applyAlignment="1">
      <alignment vertical="top" shrinkToFit="1"/>
    </xf>
    <xf numFmtId="176" fontId="9" fillId="0" borderId="0" xfId="0" applyNumberFormat="1" applyFont="1" applyFill="1" applyBorder="1" applyAlignment="1">
      <alignment horizontal="right" vertical="top" shrinkToFit="1"/>
    </xf>
    <xf numFmtId="177" fontId="9" fillId="0" borderId="0" xfId="0" applyNumberFormat="1" applyFont="1" applyFill="1" applyBorder="1" applyAlignment="1">
      <alignment horizontal="right" vertical="top" shrinkToFit="1"/>
    </xf>
    <xf numFmtId="178" fontId="4" fillId="0" borderId="0" xfId="0" applyNumberFormat="1" applyFont="1" applyFill="1" applyAlignment="1">
      <alignment horizontal="right" vertical="top"/>
    </xf>
    <xf numFmtId="0" fontId="4" fillId="0" borderId="0" xfId="0" applyFont="1" applyFill="1" applyAlignment="1">
      <alignment vertical="top"/>
    </xf>
    <xf numFmtId="177" fontId="9" fillId="0" borderId="0" xfId="0" applyNumberFormat="1" applyFont="1" applyFill="1" applyBorder="1" applyAlignment="1">
      <alignment vertical="top" shrinkToFit="1"/>
    </xf>
    <xf numFmtId="178" fontId="4" fillId="0" borderId="0" xfId="0" applyNumberFormat="1" applyFont="1" applyFill="1" applyAlignment="1">
      <alignment vertical="top"/>
    </xf>
    <xf numFmtId="0" fontId="4" fillId="0" borderId="0" xfId="0" applyFont="1" applyBorder="1" applyAlignment="1">
      <alignment horizontal="right" vertical="top"/>
    </xf>
    <xf numFmtId="176" fontId="9" fillId="0" borderId="20" xfId="0" applyNumberFormat="1" applyFont="1" applyBorder="1" applyAlignment="1">
      <alignment vertical="top" shrinkToFit="1"/>
    </xf>
    <xf numFmtId="176" fontId="9" fillId="0" borderId="0" xfId="0" applyNumberFormat="1" applyFont="1" applyBorder="1" applyAlignment="1">
      <alignment vertical="top" shrinkToFit="1"/>
    </xf>
    <xf numFmtId="177" fontId="9" fillId="0" borderId="0" xfId="0" applyNumberFormat="1" applyFont="1" applyAlignment="1">
      <alignment vertical="top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176" fontId="10" fillId="0" borderId="24" xfId="0" applyNumberFormat="1" applyFont="1" applyBorder="1" applyAlignment="1">
      <alignment horizontal="right" shrinkToFit="1"/>
    </xf>
    <xf numFmtId="176" fontId="10" fillId="0" borderId="1" xfId="0" applyNumberFormat="1" applyFont="1" applyBorder="1" applyAlignment="1">
      <alignment horizontal="right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0" xfId="0" applyFont="1" applyBorder="1"/>
    <xf numFmtId="2" fontId="4" fillId="0" borderId="25" xfId="0" applyNumberFormat="1" applyFont="1" applyBorder="1" applyAlignment="1">
      <alignment horizontal="center"/>
    </xf>
    <xf numFmtId="0" fontId="4" fillId="0" borderId="25" xfId="0" applyFont="1" applyBorder="1" applyAlignment="1">
      <alignment horizontal="left" vertical="center"/>
    </xf>
    <xf numFmtId="177" fontId="9" fillId="0" borderId="26" xfId="0" applyNumberFormat="1" applyFont="1" applyBorder="1" applyAlignment="1">
      <alignment horizontal="right" vertical="center" shrinkToFit="1"/>
    </xf>
    <xf numFmtId="177" fontId="9" fillId="0" borderId="25" xfId="0" applyNumberFormat="1" applyFont="1" applyBorder="1" applyAlignment="1">
      <alignment horizontal="right" vertical="center" shrinkToFit="1"/>
    </xf>
    <xf numFmtId="2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center"/>
    </xf>
    <xf numFmtId="0" fontId="4" fillId="0" borderId="27" xfId="0" applyFont="1" applyBorder="1" applyAlignment="1">
      <alignment horizontal="left" vertical="center"/>
    </xf>
    <xf numFmtId="179" fontId="4" fillId="0" borderId="20" xfId="0" applyNumberFormat="1" applyFont="1" applyBorder="1" applyAlignment="1">
      <alignment horizontal="right" vertical="center" shrinkToFit="1"/>
    </xf>
    <xf numFmtId="179" fontId="4" fillId="0" borderId="0" xfId="0" applyNumberFormat="1" applyFont="1" applyBorder="1" applyAlignment="1">
      <alignment horizontal="right" vertical="center" shrinkToFit="1"/>
    </xf>
    <xf numFmtId="2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left" vertical="center"/>
    </xf>
    <xf numFmtId="177" fontId="9" fillId="0" borderId="28" xfId="0" applyNumberFormat="1" applyFont="1" applyBorder="1" applyAlignment="1">
      <alignment horizontal="right" vertical="center" shrinkToFit="1"/>
    </xf>
    <xf numFmtId="177" fontId="9" fillId="0" borderId="14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0" fontId="10" fillId="3" borderId="0" xfId="0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0" fontId="10" fillId="0" borderId="0" xfId="0" applyFont="1" applyFill="1" applyAlignment="1">
      <alignment horizontal="right" vertical="top"/>
    </xf>
    <xf numFmtId="0" fontId="10" fillId="0" borderId="11" xfId="0" applyFont="1" applyFill="1" applyBorder="1" applyAlignment="1">
      <alignment horizontal="right" vertical="top"/>
    </xf>
    <xf numFmtId="0" fontId="11" fillId="0" borderId="11" xfId="0" applyFont="1" applyFill="1" applyBorder="1" applyAlignment="1">
      <alignment horizontal="right" vertical="top"/>
    </xf>
    <xf numFmtId="0" fontId="11" fillId="5" borderId="11" xfId="0" applyFont="1" applyFill="1" applyBorder="1" applyAlignment="1">
      <alignment horizontal="right" vertical="top"/>
    </xf>
    <xf numFmtId="0" fontId="10" fillId="0" borderId="0" xfId="0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0" fontId="10" fillId="0" borderId="11" xfId="0" applyFont="1" applyBorder="1" applyAlignment="1">
      <alignment horizontal="right" vertical="top"/>
    </xf>
    <xf numFmtId="0" fontId="10" fillId="6" borderId="11" xfId="0" applyFont="1" applyFill="1" applyBorder="1" applyAlignment="1">
      <alignment horizontal="right" vertical="top"/>
    </xf>
    <xf numFmtId="176" fontId="10" fillId="2" borderId="11" xfId="0" applyNumberFormat="1" applyFont="1" applyFill="1" applyBorder="1" applyAlignment="1">
      <alignment horizontal="right" vertical="top"/>
    </xf>
    <xf numFmtId="0" fontId="10" fillId="0" borderId="11" xfId="0" applyFont="1" applyBorder="1" applyAlignment="1">
      <alignment horizontal="right"/>
    </xf>
    <xf numFmtId="0" fontId="4" fillId="0" borderId="29" xfId="0" applyFont="1" applyBorder="1"/>
    <xf numFmtId="0" fontId="13" fillId="0" borderId="0" xfId="0" applyFont="1" applyFill="1" applyBorder="1"/>
    <xf numFmtId="0" fontId="4" fillId="0" borderId="0" xfId="0" applyFont="1" applyFill="1" applyBorder="1"/>
    <xf numFmtId="0" fontId="14" fillId="0" borderId="0" xfId="0" applyFont="1"/>
    <xf numFmtId="0" fontId="15" fillId="0" borderId="0" xfId="0" applyFont="1"/>
    <xf numFmtId="0" fontId="10" fillId="0" borderId="0" xfId="0" applyFont="1" applyFill="1" applyBorder="1"/>
    <xf numFmtId="0" fontId="16" fillId="0" borderId="0" xfId="0" applyFont="1" applyFill="1" applyBorder="1"/>
    <xf numFmtId="0" fontId="15" fillId="0" borderId="0" xfId="0" applyFont="1" applyAlignment="1">
      <alignment horizontal="distributed"/>
    </xf>
    <xf numFmtId="0" fontId="11" fillId="0" borderId="0" xfId="0" applyFont="1" applyFill="1" applyBorder="1"/>
    <xf numFmtId="0" fontId="15" fillId="0" borderId="0" xfId="0" applyFont="1" applyAlignment="1">
      <alignment horizontal="left"/>
    </xf>
    <xf numFmtId="0" fontId="15" fillId="0" borderId="0" xfId="0" applyFont="1" applyBorder="1" applyAlignment="1">
      <alignment horizontal="left"/>
    </xf>
  </cellXfs>
  <cellStyles count="2">
    <cellStyle name="一般" xfId="0" builtinId="0"/>
    <cellStyle name="一般_建築管理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6.25E-2"/>
          <c:y val="0.12734128972557396"/>
          <c:w val="0.87678571428571528"/>
          <c:h val="0.72659441784592205"/>
        </c:manualLayout>
      </c:layout>
      <c:lineChart>
        <c:grouping val="standard"/>
        <c:ser>
          <c:idx val="1"/>
          <c:order val="0"/>
          <c:tx>
            <c:strRef>
              <c:f>'16.車輛登記(17)'!$R$27</c:f>
              <c:strCache>
                <c:ptCount val="1"/>
                <c:pt idx="0">
                  <c:v>汽車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FF66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'16.車輛登記(17)'!$Q$28:$Q$32</c:f>
              <c:strCache>
                <c:ptCount val="5"/>
                <c:pt idx="0">
                  <c:v>102年第二季底</c:v>
                </c:pt>
                <c:pt idx="1">
                  <c:v>102年第三季底</c:v>
                </c:pt>
                <c:pt idx="2">
                  <c:v>102年第四季底</c:v>
                </c:pt>
                <c:pt idx="3">
                  <c:v>103年第一季底</c:v>
                </c:pt>
                <c:pt idx="4">
                  <c:v>103年第二季底</c:v>
                </c:pt>
              </c:strCache>
            </c:strRef>
          </c:cat>
          <c:val>
            <c:numRef>
              <c:f>'16.車輛登記(17)'!$R$28:$R$32</c:f>
              <c:numCache>
                <c:formatCode>#,##0;\-#,##0;"－";@</c:formatCode>
                <c:ptCount val="5"/>
                <c:pt idx="0">
                  <c:v>24996</c:v>
                </c:pt>
                <c:pt idx="1">
                  <c:v>25247</c:v>
                </c:pt>
                <c:pt idx="2">
                  <c:v>25579</c:v>
                </c:pt>
                <c:pt idx="3">
                  <c:v>25945</c:v>
                </c:pt>
                <c:pt idx="4">
                  <c:v>26402</c:v>
                </c:pt>
              </c:numCache>
            </c:numRef>
          </c:val>
        </c:ser>
        <c:marker val="1"/>
        <c:axId val="284666496"/>
        <c:axId val="284676864"/>
      </c:lineChart>
      <c:lineChart>
        <c:grouping val="standard"/>
        <c:ser>
          <c:idx val="0"/>
          <c:order val="1"/>
          <c:tx>
            <c:strRef>
              <c:f>'16.車輛登記(17)'!$S$27</c:f>
              <c:strCache>
                <c:ptCount val="1"/>
                <c:pt idx="0">
                  <c:v>機器腳踏車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3366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'16.車輛登記(17)'!$Q$28:$Q$32</c:f>
              <c:strCache>
                <c:ptCount val="5"/>
                <c:pt idx="0">
                  <c:v>102年第二季底</c:v>
                </c:pt>
                <c:pt idx="1">
                  <c:v>102年第三季底</c:v>
                </c:pt>
                <c:pt idx="2">
                  <c:v>102年第四季底</c:v>
                </c:pt>
                <c:pt idx="3">
                  <c:v>103年第一季底</c:v>
                </c:pt>
                <c:pt idx="4">
                  <c:v>103年第二季底</c:v>
                </c:pt>
              </c:strCache>
            </c:strRef>
          </c:cat>
          <c:val>
            <c:numRef>
              <c:f>'16.車輛登記(17)'!$S$28:$S$32</c:f>
              <c:numCache>
                <c:formatCode>#,##0;\-#,##0;"－";@</c:formatCode>
                <c:ptCount val="5"/>
                <c:pt idx="0">
                  <c:v>75826</c:v>
                </c:pt>
                <c:pt idx="1">
                  <c:v>73460</c:v>
                </c:pt>
                <c:pt idx="2">
                  <c:v>73028</c:v>
                </c:pt>
                <c:pt idx="3">
                  <c:v>73654</c:v>
                </c:pt>
                <c:pt idx="4">
                  <c:v>72800</c:v>
                </c:pt>
              </c:numCache>
            </c:numRef>
          </c:val>
        </c:ser>
        <c:marker val="1"/>
        <c:axId val="284678400"/>
        <c:axId val="284700672"/>
      </c:lineChart>
      <c:catAx>
        <c:axId val="284666496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84676864"/>
        <c:crosses val="autoZero"/>
        <c:auto val="1"/>
        <c:lblAlgn val="ctr"/>
        <c:lblOffset val="100"/>
        <c:tickLblSkip val="1"/>
        <c:tickMarkSkip val="1"/>
      </c:catAx>
      <c:valAx>
        <c:axId val="284676864"/>
        <c:scaling>
          <c:orientation val="minMax"/>
        </c:scaling>
        <c:axPos val="l"/>
        <c:numFmt formatCode="* #,;\-* #,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84666496"/>
        <c:crosses val="autoZero"/>
        <c:crossBetween val="between"/>
        <c:majorUnit val="1000"/>
      </c:valAx>
      <c:catAx>
        <c:axId val="284678400"/>
        <c:scaling>
          <c:orientation val="minMax"/>
        </c:scaling>
        <c:delete val="1"/>
        <c:axPos val="b"/>
        <c:numFmt formatCode="General" sourceLinked="1"/>
        <c:tickLblPos val="nextTo"/>
        <c:crossAx val="284700672"/>
        <c:crosses val="autoZero"/>
        <c:auto val="1"/>
        <c:lblAlgn val="ctr"/>
        <c:lblOffset val="100"/>
      </c:catAx>
      <c:valAx>
        <c:axId val="284700672"/>
        <c:scaling>
          <c:orientation val="minMax"/>
        </c:scaling>
        <c:axPos val="r"/>
        <c:numFmt formatCode="* #,;\-* #,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84678400"/>
        <c:crosses val="max"/>
        <c:crossBetween val="between"/>
        <c:majorUnit val="100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60178571428571515"/>
          <c:y val="0.73783046782073591"/>
          <c:w val="0.31071428571428639"/>
          <c:h val="9.3633352010774079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38100</xdr:rowOff>
    </xdr:from>
    <xdr:to>
      <xdr:col>10</xdr:col>
      <xdr:colOff>533400</xdr:colOff>
      <xdr:row>35</xdr:row>
      <xdr:rowOff>104775</xdr:rowOff>
    </xdr:to>
    <xdr:graphicFrame macro="">
      <xdr:nvGraphicFramePr>
        <xdr:cNvPr id="2" name="Chart 5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36</xdr:row>
      <xdr:rowOff>57150</xdr:rowOff>
    </xdr:from>
    <xdr:to>
      <xdr:col>11</xdr:col>
      <xdr:colOff>0</xdr:colOff>
      <xdr:row>45</xdr:row>
      <xdr:rowOff>219075</xdr:rowOff>
    </xdr:to>
    <xdr:sp macro="" textlink="">
      <xdr:nvSpPr>
        <xdr:cNvPr id="3" name="Text Box 59"/>
        <xdr:cNvSpPr txBox="1">
          <a:spLocks noChangeArrowheads="1"/>
        </xdr:cNvSpPr>
      </xdr:nvSpPr>
      <xdr:spPr bwMode="auto">
        <a:xfrm>
          <a:off x="47625" y="6800850"/>
          <a:ext cx="5334000" cy="2181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標楷體"/>
              <a:ea typeface="標楷體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季汽車登記數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26,402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輛較上季成長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1.76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％，較上年同季成長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5.62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％，以營業用小型車成長最多，較上季增加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6.94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營業用大型車，較上季增加</a:t>
          </a:r>
          <a:r>
            <a:rPr lang="en-US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2.26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％，自用小型車，較上季增加</a:t>
          </a:r>
          <a:r>
            <a:rPr lang="en-US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1.69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％，自用大型車，較上季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1.49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％，平均每千人持有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217.06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輛自用小客車，較上季增加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2.94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輛。機器腳踏車輛登記數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72,800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輛，較上季減少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1.16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％，較上年同季減少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3.99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％，平均每千人持有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719.99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輛，較上季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10.62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輛。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0.03003</cdr:x>
      <cdr:y>0.01866</cdr:y>
    </cdr:from>
    <cdr:to>
      <cdr:x>0.15133</cdr:x>
      <cdr:y>0.10458</cdr:y>
    </cdr:to>
    <cdr:sp macro="" textlink="">
      <cdr:nvSpPr>
        <cdr:cNvPr id="2140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3638" y="50800"/>
          <a:ext cx="648162" cy="2193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汽車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千輛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  <cdr:relSizeAnchor xmlns:cdr="http://schemas.openxmlformats.org/drawingml/2006/chartDrawing">
    <cdr:from>
      <cdr:x>0.80104</cdr:x>
      <cdr:y>0.01866</cdr:y>
    </cdr:from>
    <cdr:to>
      <cdr:x>0.99182</cdr:x>
      <cdr:y>0.10458</cdr:y>
    </cdr:to>
    <cdr:sp macro="" textlink="">
      <cdr:nvSpPr>
        <cdr:cNvPr id="2140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83534" y="50800"/>
          <a:ext cx="1019477" cy="2193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機器腳踏車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千輛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9"/>
  <sheetViews>
    <sheetView showGridLines="0" tabSelected="1" workbookViewId="0">
      <selection sqref="A1:K1"/>
    </sheetView>
  </sheetViews>
  <sheetFormatPr defaultRowHeight="14.25"/>
  <cols>
    <col min="1" max="1" width="8.625" style="3" customWidth="1"/>
    <col min="2" max="2" width="0.375" style="3" customWidth="1"/>
    <col min="3" max="3" width="7.625" style="3" customWidth="1"/>
    <col min="4" max="5" width="6.125" style="3" customWidth="1"/>
    <col min="6" max="6" width="6.625" style="3" customWidth="1"/>
    <col min="7" max="7" width="6.125" style="3" customWidth="1"/>
    <col min="8" max="8" width="6.625" style="3" customWidth="1"/>
    <col min="9" max="9" width="7.125" style="3" customWidth="1"/>
    <col min="10" max="11" width="7.625" style="3" customWidth="1"/>
    <col min="12" max="12" width="0.875" style="3" customWidth="1"/>
    <col min="13" max="14" width="3.625" style="3" hidden="1" customWidth="1"/>
    <col min="15" max="15" width="8.625" style="3" hidden="1" customWidth="1"/>
    <col min="16" max="16" width="4.625" style="3" hidden="1" customWidth="1"/>
    <col min="17" max="17" width="14.625" style="3" hidden="1" customWidth="1"/>
    <col min="18" max="36" width="0" style="3" hidden="1" customWidth="1"/>
    <col min="37" max="16384" width="9" style="3"/>
  </cols>
  <sheetData>
    <row r="1" spans="1:12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 t="s">
        <v>1</v>
      </c>
      <c r="L2" s="4"/>
    </row>
    <row r="3" spans="1:12" ht="15" customHeight="1">
      <c r="A3" s="5" t="s">
        <v>2</v>
      </c>
      <c r="B3" s="6"/>
      <c r="C3" s="7" t="s">
        <v>3</v>
      </c>
      <c r="D3" s="8"/>
      <c r="E3" s="8"/>
      <c r="F3" s="8"/>
      <c r="G3" s="9"/>
      <c r="H3" s="10" t="s">
        <v>4</v>
      </c>
      <c r="I3" s="10" t="s">
        <v>5</v>
      </c>
      <c r="J3" s="11" t="s">
        <v>6</v>
      </c>
      <c r="K3" s="12"/>
      <c r="L3" s="13"/>
    </row>
    <row r="4" spans="1:12" ht="15" customHeight="1">
      <c r="A4" s="14"/>
      <c r="B4" s="15"/>
      <c r="C4" s="16" t="s">
        <v>7</v>
      </c>
      <c r="D4" s="17" t="s">
        <v>8</v>
      </c>
      <c r="E4" s="17"/>
      <c r="F4" s="17" t="s">
        <v>9</v>
      </c>
      <c r="G4" s="18"/>
      <c r="H4" s="19"/>
      <c r="I4" s="19"/>
      <c r="J4" s="20" t="s">
        <v>10</v>
      </c>
      <c r="K4" s="21" t="s">
        <v>11</v>
      </c>
      <c r="L4" s="13"/>
    </row>
    <row r="5" spans="1:12" ht="15" customHeight="1" thickBot="1">
      <c r="A5" s="22"/>
      <c r="B5" s="23"/>
      <c r="C5" s="24"/>
      <c r="D5" s="25" t="s">
        <v>12</v>
      </c>
      <c r="E5" s="26" t="s">
        <v>13</v>
      </c>
      <c r="F5" s="25" t="s">
        <v>12</v>
      </c>
      <c r="G5" s="26" t="s">
        <v>13</v>
      </c>
      <c r="H5" s="27"/>
      <c r="I5" s="27"/>
      <c r="J5" s="28"/>
      <c r="K5" s="29"/>
      <c r="L5" s="13"/>
    </row>
    <row r="6" spans="1:12" s="36" customFormat="1" ht="9.9499999999999993" customHeight="1">
      <c r="A6" s="30"/>
      <c r="B6" s="30"/>
      <c r="C6" s="31"/>
      <c r="D6" s="32"/>
      <c r="E6" s="32"/>
      <c r="F6" s="32"/>
      <c r="G6" s="32"/>
      <c r="H6" s="33"/>
      <c r="I6" s="33"/>
      <c r="J6" s="34"/>
      <c r="K6" s="34"/>
      <c r="L6" s="35"/>
    </row>
    <row r="7" spans="1:12" s="36" customFormat="1" ht="15" customHeight="1">
      <c r="A7" s="37" t="s">
        <v>14</v>
      </c>
      <c r="B7" s="38"/>
      <c r="C7" s="39">
        <v>24406</v>
      </c>
      <c r="D7" s="39">
        <v>465</v>
      </c>
      <c r="E7" s="39">
        <v>216</v>
      </c>
      <c r="F7" s="39">
        <v>23397</v>
      </c>
      <c r="G7" s="39">
        <v>328</v>
      </c>
      <c r="H7" s="39">
        <v>417</v>
      </c>
      <c r="I7" s="39">
        <v>73460</v>
      </c>
      <c r="J7" s="40">
        <v>204.25</v>
      </c>
      <c r="K7" s="41">
        <v>743.2</v>
      </c>
      <c r="L7" s="35"/>
    </row>
    <row r="8" spans="1:12" s="36" customFormat="1" ht="15" customHeight="1">
      <c r="A8" s="37" t="s">
        <v>15</v>
      </c>
      <c r="B8" s="42"/>
      <c r="C8" s="39"/>
      <c r="D8" s="39"/>
      <c r="E8" s="39"/>
      <c r="F8" s="39"/>
      <c r="G8" s="39"/>
      <c r="H8" s="39"/>
      <c r="I8" s="39"/>
      <c r="J8" s="40"/>
      <c r="K8" s="41"/>
      <c r="L8" s="35"/>
    </row>
    <row r="9" spans="1:12" s="49" customFormat="1" ht="15" customHeight="1">
      <c r="A9" s="43" t="s">
        <v>16</v>
      </c>
      <c r="B9" s="44"/>
      <c r="C9" s="45">
        <v>24996</v>
      </c>
      <c r="D9" s="45">
        <v>467</v>
      </c>
      <c r="E9" s="45">
        <v>223</v>
      </c>
      <c r="F9" s="45">
        <v>23967</v>
      </c>
      <c r="G9" s="45">
        <v>339</v>
      </c>
      <c r="H9" s="45">
        <v>412</v>
      </c>
      <c r="I9" s="45">
        <v>75826</v>
      </c>
      <c r="J9" s="46">
        <v>208.77</v>
      </c>
      <c r="K9" s="47">
        <v>763.79</v>
      </c>
      <c r="L9" s="48"/>
    </row>
    <row r="10" spans="1:12" s="56" customFormat="1" ht="15" customHeight="1">
      <c r="A10" s="50" t="s">
        <v>17</v>
      </c>
      <c r="B10" s="51"/>
      <c r="C10" s="52">
        <v>25247</v>
      </c>
      <c r="D10" s="53">
        <v>465</v>
      </c>
      <c r="E10" s="53">
        <v>222</v>
      </c>
      <c r="F10" s="53">
        <v>24215</v>
      </c>
      <c r="G10" s="53">
        <v>345</v>
      </c>
      <c r="H10" s="53">
        <v>430</v>
      </c>
      <c r="I10" s="53">
        <v>73460</v>
      </c>
      <c r="J10" s="54">
        <v>210.6</v>
      </c>
      <c r="K10" s="54">
        <v>738.17</v>
      </c>
      <c r="L10" s="55"/>
    </row>
    <row r="11" spans="1:12" s="36" customFormat="1" ht="15" customHeight="1">
      <c r="A11" s="43" t="s">
        <v>18</v>
      </c>
      <c r="B11" s="44"/>
      <c r="C11" s="45">
        <v>25579</v>
      </c>
      <c r="D11" s="45">
        <v>470</v>
      </c>
      <c r="E11" s="45">
        <v>215</v>
      </c>
      <c r="F11" s="45">
        <v>24537</v>
      </c>
      <c r="G11" s="45">
        <v>357</v>
      </c>
      <c r="H11" s="45">
        <v>418</v>
      </c>
      <c r="I11" s="45">
        <v>73028</v>
      </c>
      <c r="J11" s="47">
        <v>211.8</v>
      </c>
      <c r="K11" s="47">
        <v>727.37</v>
      </c>
      <c r="L11" s="35"/>
    </row>
    <row r="12" spans="1:12" s="36" customFormat="1" ht="15" customHeight="1">
      <c r="A12" s="37" t="s">
        <v>19</v>
      </c>
      <c r="B12" s="42"/>
      <c r="C12" s="39"/>
      <c r="D12" s="39"/>
      <c r="E12" s="39"/>
      <c r="F12" s="39"/>
      <c r="G12" s="39"/>
      <c r="H12" s="39"/>
      <c r="I12" s="39"/>
      <c r="J12" s="41"/>
      <c r="K12" s="41"/>
      <c r="L12" s="35"/>
    </row>
    <row r="13" spans="1:12" s="56" customFormat="1" ht="15" customHeight="1">
      <c r="A13" s="50" t="s">
        <v>20</v>
      </c>
      <c r="B13" s="51"/>
      <c r="C13" s="52">
        <v>25945</v>
      </c>
      <c r="D13" s="52">
        <v>471</v>
      </c>
      <c r="E13" s="52">
        <v>221</v>
      </c>
      <c r="F13" s="52">
        <v>24893</v>
      </c>
      <c r="G13" s="52">
        <v>360</v>
      </c>
      <c r="H13" s="52">
        <v>413</v>
      </c>
      <c r="I13" s="52">
        <v>73654</v>
      </c>
      <c r="J13" s="57">
        <v>214.12</v>
      </c>
      <c r="K13" s="57">
        <v>730.61</v>
      </c>
      <c r="L13" s="58"/>
    </row>
    <row r="14" spans="1:12" s="49" customFormat="1" ht="15" customHeight="1">
      <c r="A14" s="43" t="s">
        <v>16</v>
      </c>
      <c r="B14" s="44"/>
      <c r="C14" s="45">
        <v>26402</v>
      </c>
      <c r="D14" s="45">
        <v>478</v>
      </c>
      <c r="E14" s="45">
        <v>226</v>
      </c>
      <c r="F14" s="45">
        <v>25313</v>
      </c>
      <c r="G14" s="45">
        <v>385</v>
      </c>
      <c r="H14" s="45">
        <v>413</v>
      </c>
      <c r="I14" s="45">
        <v>72800</v>
      </c>
      <c r="J14" s="47">
        <v>217.06</v>
      </c>
      <c r="K14" s="47">
        <v>719.99</v>
      </c>
      <c r="L14" s="48"/>
    </row>
    <row r="15" spans="1:12" s="36" customFormat="1" ht="9.9499999999999993" customHeight="1" thickBot="1">
      <c r="A15" s="59"/>
      <c r="B15" s="59"/>
      <c r="C15" s="60"/>
      <c r="D15" s="61"/>
      <c r="E15" s="61"/>
      <c r="F15" s="61"/>
      <c r="G15" s="61"/>
      <c r="H15" s="61"/>
      <c r="I15" s="61"/>
      <c r="J15" s="62"/>
      <c r="K15" s="62"/>
      <c r="L15" s="35"/>
    </row>
    <row r="16" spans="1:12" ht="15" customHeight="1">
      <c r="A16" s="63" t="s">
        <v>21</v>
      </c>
      <c r="B16" s="64"/>
      <c r="C16" s="65"/>
      <c r="D16" s="66"/>
      <c r="E16" s="66"/>
      <c r="F16" s="66"/>
      <c r="G16" s="66"/>
      <c r="H16" s="66"/>
      <c r="I16" s="66"/>
      <c r="J16" s="67" t="s">
        <v>22</v>
      </c>
      <c r="K16" s="67" t="s">
        <v>22</v>
      </c>
      <c r="L16" s="68"/>
    </row>
    <row r="17" spans="1:19" ht="15" customHeight="1">
      <c r="A17" s="69" t="s">
        <v>23</v>
      </c>
      <c r="B17" s="70"/>
      <c r="C17" s="71">
        <f t="shared" ref="C17:I17" ca="1" si="0">IF(OFFSET(C17,-4,0)="",IF(ISERR((OFFSET(C17,-3,0)/OFFSET(C17,-5,0)-1)*100),"－",(OFFSET(C17,-3,0)/OFFSET(C17,-5,0)-1)*100),IF(ISERR((OFFSET(C17,-3,0)/OFFSET(C17,-4,0)-1)*100),"－",(OFFSET(C17,-3,0)/OFFSET(C17,-4,0)-1)*100))</f>
        <v>1.761418385045288</v>
      </c>
      <c r="D17" s="72">
        <f t="shared" ca="1" si="0"/>
        <v>1.4861995753715496</v>
      </c>
      <c r="E17" s="72">
        <f t="shared" ca="1" si="0"/>
        <v>2.2624434389140191</v>
      </c>
      <c r="F17" s="72">
        <f t="shared" ca="1" si="0"/>
        <v>1.6872213071947861</v>
      </c>
      <c r="G17" s="72">
        <f t="shared" ca="1" si="0"/>
        <v>6.944444444444442</v>
      </c>
      <c r="H17" s="72">
        <f t="shared" ca="1" si="0"/>
        <v>0</v>
      </c>
      <c r="I17" s="72">
        <f t="shared" ca="1" si="0"/>
        <v>-1.1594753849078154</v>
      </c>
      <c r="J17" s="72">
        <f ca="1">IF(OFFSET(J17,-4,0)="",IF(ISERR(OFFSET(J17,-3,0)-OFFSET(J17,-5,0)),"－",(OFFSET(J17,-3,0)-OFFSET(J17,-5,0))),IF(ISERR(OFFSET(J17,-3,0)-OFFSET(J17,-4,0)),"－",(OFFSET(J17,-3,0)-OFFSET(J17,-4,0))))</f>
        <v>2.9399999999999977</v>
      </c>
      <c r="K17" s="72">
        <f ca="1">IF(OFFSET(K17,-4,0)="",IF(ISERR(OFFSET(K17,-3,0)-OFFSET(K17,-5,0)),"－",(OFFSET(K17,-3,0)-OFFSET(K17,-5,0))),IF(ISERR(OFFSET(K17,-3,0)-OFFSET(K17,-4,0)),"－",(OFFSET(K17,-3,0)-OFFSET(K17,-4,0))))</f>
        <v>-10.620000000000005</v>
      </c>
      <c r="L17" s="73"/>
    </row>
    <row r="18" spans="1:19" ht="15" customHeight="1">
      <c r="A18" s="74" t="s">
        <v>24</v>
      </c>
      <c r="B18" s="75"/>
      <c r="C18" s="76"/>
      <c r="D18" s="77"/>
      <c r="E18" s="77"/>
      <c r="F18" s="77"/>
      <c r="G18" s="77"/>
      <c r="H18" s="77"/>
      <c r="I18" s="77"/>
      <c r="J18" s="77" t="s">
        <v>22</v>
      </c>
      <c r="K18" s="77" t="s">
        <v>22</v>
      </c>
      <c r="L18" s="68"/>
    </row>
    <row r="19" spans="1:19" ht="15" customHeight="1" thickBot="1">
      <c r="A19" s="78" t="s">
        <v>25</v>
      </c>
      <c r="B19" s="79"/>
      <c r="C19" s="80">
        <f t="shared" ref="C19:I19" ca="1" si="1">IF(ISERR((OFFSET(C19,-5,0)/OFFSET(C19,-10,0)-1)*100),"－",(OFFSET(C19,-5,0)/OFFSET(C19,-10,0)-1)*100)</f>
        <v>5.6248999839974445</v>
      </c>
      <c r="D19" s="81">
        <f t="shared" ca="1" si="1"/>
        <v>2.3554603854389677</v>
      </c>
      <c r="E19" s="81">
        <f t="shared" ca="1" si="1"/>
        <v>1.3452914798206317</v>
      </c>
      <c r="F19" s="81">
        <f t="shared" ca="1" si="1"/>
        <v>5.6160554095214144</v>
      </c>
      <c r="G19" s="81">
        <f t="shared" ca="1" si="1"/>
        <v>13.569321533923295</v>
      </c>
      <c r="H19" s="81">
        <f t="shared" ca="1" si="1"/>
        <v>0.24271844660195274</v>
      </c>
      <c r="I19" s="81">
        <f t="shared" ca="1" si="1"/>
        <v>-3.9907155856830134</v>
      </c>
      <c r="J19" s="81">
        <f ca="1">IF(ISERR(OFFSET(J19,-5,0)-OFFSET(J19,-10,0)),"－",(OFFSET(J19,-5,0)-OFFSET(J19,-10,0)))</f>
        <v>8.289999999999992</v>
      </c>
      <c r="K19" s="81">
        <f ca="1">IF(ISERR(OFFSET(K19,-5,0)-OFFSET(K19,-10,0)),"－",(OFFSET(K19,-5,0)-OFFSET(K19,-10,0)))</f>
        <v>-43.799999999999955</v>
      </c>
      <c r="L19" s="73"/>
    </row>
    <row r="20" spans="1:19" ht="15" customHeight="1">
      <c r="A20" s="3" t="s">
        <v>26</v>
      </c>
    </row>
    <row r="21" spans="1:19" ht="15" customHeight="1">
      <c r="A21" s="82" t="s">
        <v>27</v>
      </c>
      <c r="B21" s="82"/>
    </row>
    <row r="22" spans="1:19" ht="15" customHeight="1">
      <c r="A22" s="82" t="s">
        <v>28</v>
      </c>
      <c r="B22" s="82"/>
    </row>
    <row r="23" spans="1:19" ht="15" customHeight="1">
      <c r="A23" s="82"/>
    </row>
    <row r="24" spans="1:19" ht="15" customHeight="1"/>
    <row r="25" spans="1:19" ht="15" customHeight="1">
      <c r="M25" s="83"/>
      <c r="N25" s="84"/>
      <c r="O25" s="85"/>
      <c r="P25" s="85"/>
      <c r="Q25" s="85"/>
      <c r="R25" s="85"/>
      <c r="S25" s="85"/>
    </row>
    <row r="26" spans="1:19" ht="15" customHeight="1">
      <c r="M26" s="84"/>
      <c r="N26" s="86"/>
      <c r="O26" s="86"/>
      <c r="P26" s="86"/>
      <c r="Q26" s="87" t="s">
        <v>29</v>
      </c>
      <c r="R26" s="88">
        <v>3</v>
      </c>
      <c r="S26" s="88">
        <v>9</v>
      </c>
    </row>
    <row r="27" spans="1:19" ht="15" customHeight="1">
      <c r="M27" s="89"/>
      <c r="N27" s="86"/>
      <c r="O27" s="86"/>
      <c r="P27" s="87" t="s">
        <v>30</v>
      </c>
      <c r="Q27" s="88" t="s">
        <v>31</v>
      </c>
      <c r="R27" s="88" t="s">
        <v>3</v>
      </c>
      <c r="S27" s="88" t="s">
        <v>32</v>
      </c>
    </row>
    <row r="28" spans="1:19" ht="15" customHeight="1">
      <c r="M28" s="90"/>
      <c r="N28" s="91">
        <v>102</v>
      </c>
      <c r="O28" s="86" t="s">
        <v>16</v>
      </c>
      <c r="P28" s="88">
        <v>9</v>
      </c>
      <c r="Q28" s="92" t="str">
        <f>N28 &amp; "年" &amp; O28</f>
        <v>102年第二季底</v>
      </c>
      <c r="R28" s="93">
        <f ca="1">OFFSET($A$1,P28-1,R26-1)</f>
        <v>24996</v>
      </c>
      <c r="S28" s="93">
        <f ca="1">OFFSET($A$1,P28-1,S26-1)</f>
        <v>75826</v>
      </c>
    </row>
    <row r="29" spans="1:19" ht="15" customHeight="1">
      <c r="M29" s="90"/>
      <c r="N29" s="94">
        <v>102</v>
      </c>
      <c r="O29" s="86" t="s">
        <v>17</v>
      </c>
      <c r="P29" s="94">
        <f ca="1">IF(LEFT(OFFSET($A$1,P28,0),1)="第",P28+1,P28+2)</f>
        <v>10</v>
      </c>
      <c r="Q29" s="92" t="str">
        <f>N29 &amp; "年" &amp; O29</f>
        <v>102年第三季底</v>
      </c>
      <c r="R29" s="93">
        <f ca="1">OFFSET($A$1,P29-1,R26-1)</f>
        <v>25247</v>
      </c>
      <c r="S29" s="93">
        <f ca="1">OFFSET($A$1,P29-1,S26-1)</f>
        <v>73460</v>
      </c>
    </row>
    <row r="30" spans="1:19" ht="15" customHeight="1">
      <c r="M30" s="90"/>
      <c r="N30" s="94">
        <v>102</v>
      </c>
      <c r="O30" s="86" t="s">
        <v>18</v>
      </c>
      <c r="P30" s="94">
        <f ca="1">IF(LEFT(OFFSET($A$1,P29,0),1)="第",P29+1,P29+2)</f>
        <v>11</v>
      </c>
      <c r="Q30" s="92" t="str">
        <f>N30 &amp; "年" &amp; O30</f>
        <v>102年第四季底</v>
      </c>
      <c r="R30" s="93">
        <f ca="1">OFFSET($A$1,P30-1,R26-1)</f>
        <v>25579</v>
      </c>
      <c r="S30" s="93">
        <f ca="1">OFFSET($A$1,P30-1,S26-1)</f>
        <v>73028</v>
      </c>
    </row>
    <row r="31" spans="1:19" ht="15" customHeight="1">
      <c r="M31" s="90"/>
      <c r="N31" s="94">
        <v>103</v>
      </c>
      <c r="O31" s="86" t="s">
        <v>20</v>
      </c>
      <c r="P31" s="94">
        <f ca="1">IF(LEFT(OFFSET($A$1,P30,0),1)="第",P30+1,P30+2)</f>
        <v>13</v>
      </c>
      <c r="Q31" s="92" t="str">
        <f>N31 &amp; "年" &amp; O31</f>
        <v>103年第一季底</v>
      </c>
      <c r="R31" s="93">
        <f ca="1">OFFSET($A$1,P31-1,R26-1)</f>
        <v>25945</v>
      </c>
      <c r="S31" s="93">
        <f ca="1">OFFSET($A$1,P31-1,S26-1)</f>
        <v>73654</v>
      </c>
    </row>
    <row r="32" spans="1:19" ht="15" customHeight="1">
      <c r="M32" s="90"/>
      <c r="N32" s="94">
        <v>103</v>
      </c>
      <c r="O32" s="86" t="s">
        <v>16</v>
      </c>
      <c r="P32" s="94">
        <f ca="1">IF(LEFT(OFFSET($A$1,P31,0),1)="第",P31+1,P31+2)</f>
        <v>14</v>
      </c>
      <c r="Q32" s="92" t="str">
        <f>N32 &amp; "年" &amp; O32</f>
        <v>103年第二季底</v>
      </c>
      <c r="R32" s="93">
        <f ca="1">OFFSET($A$1,P32-1,R26-1)</f>
        <v>26402</v>
      </c>
      <c r="S32" s="93">
        <f ca="1">OFFSET($A$1,P32-1,S26-1)</f>
        <v>72800</v>
      </c>
    </row>
    <row r="33" spans="1:18" ht="15" customHeight="1"/>
    <row r="34" spans="1:18" ht="15" customHeight="1"/>
    <row r="35" spans="1:18" ht="15" customHeight="1"/>
    <row r="36" spans="1:18" ht="15" customHeight="1" thickBot="1">
      <c r="A36" s="95"/>
      <c r="B36" s="95"/>
      <c r="C36" s="95"/>
      <c r="D36" s="95"/>
      <c r="E36" s="95"/>
      <c r="F36" s="95"/>
      <c r="G36" s="95"/>
      <c r="H36" s="95"/>
      <c r="I36" s="95"/>
      <c r="J36" s="95"/>
      <c r="K36" s="95"/>
      <c r="M36" s="96"/>
      <c r="N36" s="96"/>
      <c r="O36" s="96"/>
      <c r="P36" s="96"/>
      <c r="Q36" s="96"/>
      <c r="R36" s="97"/>
    </row>
    <row r="37" spans="1:18" ht="15" customHeight="1" thickTop="1">
      <c r="A37" s="98"/>
      <c r="B37" s="99"/>
      <c r="C37" s="99"/>
      <c r="D37" s="99"/>
      <c r="E37" s="99"/>
      <c r="F37" s="99"/>
      <c r="G37" s="99"/>
      <c r="H37" s="99"/>
      <c r="I37" s="99"/>
      <c r="J37" s="99"/>
      <c r="K37" s="99"/>
      <c r="M37" s="100"/>
      <c r="N37" s="97"/>
      <c r="O37" s="100"/>
      <c r="P37" s="101"/>
      <c r="Q37" s="101"/>
      <c r="R37" s="97"/>
    </row>
    <row r="38" spans="1:18" ht="18" customHeight="1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M38" s="100"/>
      <c r="N38" s="97"/>
      <c r="O38" s="100"/>
      <c r="P38" s="103"/>
      <c r="Q38" s="100"/>
      <c r="R38" s="97"/>
    </row>
    <row r="39" spans="1:18" ht="18" customHeight="1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M39" s="100"/>
      <c r="N39" s="97"/>
      <c r="O39" s="100"/>
      <c r="P39" s="103"/>
      <c r="Q39" s="100"/>
      <c r="R39" s="97"/>
    </row>
    <row r="40" spans="1:18" ht="18" customHeight="1">
      <c r="A40" s="102"/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M40" s="100"/>
      <c r="N40" s="97"/>
      <c r="O40" s="100"/>
      <c r="P40" s="103"/>
      <c r="Q40" s="100"/>
      <c r="R40" s="97"/>
    </row>
    <row r="41" spans="1:18" ht="18" customHeight="1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M41" s="100"/>
      <c r="N41" s="97"/>
      <c r="O41" s="100"/>
      <c r="P41" s="103"/>
      <c r="Q41" s="100"/>
      <c r="R41" s="97"/>
    </row>
    <row r="42" spans="1:18" ht="18" customHeight="1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M42" s="100"/>
      <c r="N42" s="97"/>
      <c r="O42" s="100"/>
      <c r="P42" s="103"/>
      <c r="Q42" s="100"/>
      <c r="R42" s="97"/>
    </row>
    <row r="43" spans="1:18" ht="18" customHeight="1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M43" s="100"/>
      <c r="N43" s="97"/>
      <c r="O43" s="100"/>
      <c r="P43" s="103"/>
      <c r="Q43" s="100"/>
      <c r="R43" s="97"/>
    </row>
    <row r="44" spans="1:18" ht="18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M44" s="100"/>
      <c r="N44" s="97"/>
      <c r="O44" s="100"/>
      <c r="P44" s="103"/>
      <c r="Q44" s="100"/>
      <c r="R44" s="97"/>
    </row>
    <row r="45" spans="1:18" ht="18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M45" s="100"/>
      <c r="N45" s="97"/>
      <c r="O45" s="100"/>
      <c r="P45" s="103"/>
      <c r="Q45" s="100"/>
      <c r="R45" s="97"/>
    </row>
    <row r="46" spans="1:18" s="68" customFormat="1" ht="18" customHeight="1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M46" s="100"/>
      <c r="N46" s="97"/>
      <c r="O46" s="100"/>
      <c r="P46" s="103"/>
      <c r="Q46" s="100"/>
      <c r="R46" s="97"/>
    </row>
    <row r="47" spans="1:18" ht="18" customHeight="1">
      <c r="M47" s="97"/>
      <c r="N47" s="97"/>
      <c r="O47" s="97"/>
      <c r="P47" s="97"/>
      <c r="Q47" s="97"/>
      <c r="R47" s="97"/>
    </row>
    <row r="48" spans="1:18" ht="18" customHeight="1">
      <c r="M48" s="97"/>
      <c r="N48" s="97"/>
      <c r="O48" s="97"/>
      <c r="P48" s="97"/>
      <c r="Q48" s="97"/>
      <c r="R48" s="97"/>
    </row>
    <row r="49" ht="18" customHeight="1"/>
  </sheetData>
  <mergeCells count="11">
    <mergeCell ref="K4:K5"/>
    <mergeCell ref="A1:K1"/>
    <mergeCell ref="A3:A5"/>
    <mergeCell ref="C3:G3"/>
    <mergeCell ref="H3:H5"/>
    <mergeCell ref="I3:I5"/>
    <mergeCell ref="J3:K3"/>
    <mergeCell ref="C4:C5"/>
    <mergeCell ref="D4:E4"/>
    <mergeCell ref="F4:G4"/>
    <mergeCell ref="J4:J5"/>
  </mergeCells>
  <phoneticPr fontId="2" type="noConversion"/>
  <printOptions horizontalCentered="1"/>
  <pageMargins left="1.1023622047244095" right="1.1023622047244095" top="1.1811023622047245" bottom="1.1811023622047245" header="0.98425196850393704" footer="0.98425196850393704"/>
  <pageSetup paperSize="9" firstPageNumber="17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16.車輛登記(17)</vt:lpstr>
      <vt:lpstr>database_19</vt:lpstr>
      <vt:lpstr>'16.車輛登記(17)'!Print_Area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2014-10-31T03:04:14Z</dcterms:created>
  <dcterms:modified xsi:type="dcterms:W3CDTF">2014-10-31T03:04:14Z</dcterms:modified>
</cp:coreProperties>
</file>