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13.火災防護(14)" sheetId="1" r:id="rId1"/>
  </sheets>
  <externalReferences>
    <externalReference r:id="rId2"/>
  </externalReferences>
  <definedNames>
    <definedName name="_xlnm._FilterDatabase" localSheetId="0" hidden="1">'13.火災防護(14)'!$A$5:$L$19</definedName>
    <definedName name="database_1">#REF!</definedName>
    <definedName name="database_10">#REF!</definedName>
    <definedName name="database_11">#REF!</definedName>
    <definedName name="database_15">'13.火災防護(14)'!$A$5:$L$19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'13.火災防護(14)'!$A$1:$K$45</definedName>
  </definedNames>
  <calcPr calcId="125725"/>
</workbook>
</file>

<file path=xl/calcChain.xml><?xml version="1.0" encoding="utf-8"?>
<calcChain xmlns="http://schemas.openxmlformats.org/spreadsheetml/2006/main">
  <c r="Q28" i="1"/>
  <c r="Q27"/>
  <c r="Q26"/>
  <c r="Q25"/>
  <c r="P25"/>
  <c r="P26" s="1"/>
  <c r="U24"/>
  <c r="T24"/>
  <c r="S24"/>
  <c r="R24"/>
  <c r="Q24"/>
  <c r="K18"/>
  <c r="J18"/>
  <c r="I18"/>
  <c r="H18"/>
  <c r="G18"/>
  <c r="F18"/>
  <c r="E18"/>
  <c r="D18"/>
  <c r="C18"/>
  <c r="K16"/>
  <c r="J16"/>
  <c r="I16"/>
  <c r="H16"/>
  <c r="G16"/>
  <c r="F16"/>
  <c r="E16"/>
  <c r="D16"/>
  <c r="C16"/>
  <c r="P27" l="1"/>
  <c r="T26"/>
  <c r="R26"/>
  <c r="U26"/>
  <c r="U25"/>
  <c r="R25"/>
  <c r="T25"/>
  <c r="S25" s="1"/>
  <c r="P28" l="1"/>
  <c r="T27"/>
  <c r="R27"/>
  <c r="U27"/>
  <c r="S26"/>
  <c r="T28" l="1"/>
  <c r="R28"/>
  <c r="U28"/>
  <c r="S27"/>
  <c r="S28" l="1"/>
</calcChain>
</file>

<file path=xl/sharedStrings.xml><?xml version="1.0" encoding="utf-8"?>
<sst xmlns="http://schemas.openxmlformats.org/spreadsheetml/2006/main" count="43" uniqueCount="38">
  <si>
    <t>十三、火災防護</t>
    <phoneticPr fontId="3" type="noConversion"/>
  </si>
  <si>
    <t>年(季)別</t>
  </si>
  <si>
    <t>火災發
生次數</t>
    <phoneticPr fontId="3" type="noConversion"/>
  </si>
  <si>
    <t>平均每日
火災次數</t>
    <phoneticPr fontId="3" type="noConversion"/>
  </si>
  <si>
    <r>
      <t>死傷人數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人</t>
    </r>
    <r>
      <rPr>
        <sz val="10"/>
        <rFont val="Times New Roman"/>
        <family val="1"/>
      </rPr>
      <t>)</t>
    </r>
    <phoneticPr fontId="3" type="noConversion"/>
  </si>
  <si>
    <t>被毀損
房間數</t>
    <phoneticPr fontId="3" type="noConversion"/>
  </si>
  <si>
    <t>被毀損
車輛數</t>
    <phoneticPr fontId="3" type="noConversion"/>
  </si>
  <si>
    <r>
      <t>財物損失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千元</t>
    </r>
    <r>
      <rPr>
        <sz val="10"/>
        <rFont val="Times New Roman"/>
        <family val="1"/>
      </rPr>
      <t>)</t>
    </r>
    <phoneticPr fontId="3" type="noConversion"/>
  </si>
  <si>
    <t>消防安全查察</t>
    <phoneticPr fontId="3" type="noConversion"/>
  </si>
  <si>
    <t>死亡</t>
  </si>
  <si>
    <t>受傷</t>
  </si>
  <si>
    <t>檢查件數</t>
  </si>
  <si>
    <r>
      <t>合格率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％</t>
    </r>
    <r>
      <rPr>
        <sz val="10"/>
        <rFont val="Times New Roman"/>
        <family val="1"/>
      </rPr>
      <t>)</t>
    </r>
    <phoneticPr fontId="3" type="noConversion"/>
  </si>
  <si>
    <t>101年</t>
    <phoneticPr fontId="3" type="noConversion"/>
  </si>
  <si>
    <t>102年</t>
    <phoneticPr fontId="3" type="noConversion"/>
  </si>
  <si>
    <t>第二季</t>
    <phoneticPr fontId="3" type="noConversion"/>
  </si>
  <si>
    <t>第三季</t>
    <phoneticPr fontId="3" type="noConversion"/>
  </si>
  <si>
    <t>第四季</t>
    <phoneticPr fontId="3" type="noConversion"/>
  </si>
  <si>
    <t>103年</t>
    <phoneticPr fontId="3" type="noConversion"/>
  </si>
  <si>
    <t>第一季</t>
    <phoneticPr fontId="3" type="noConversion"/>
  </si>
  <si>
    <t>第二季</t>
    <phoneticPr fontId="3" type="noConversion"/>
  </si>
  <si>
    <t>當季較上</t>
  </si>
  <si>
    <t>件/日</t>
  </si>
  <si>
    <t>百分點</t>
    <phoneticPr fontId="3" type="noConversion"/>
  </si>
  <si>
    <t>季增減％</t>
  </si>
  <si>
    <t>當季較上年</t>
  </si>
  <si>
    <t>同季增減％</t>
  </si>
  <si>
    <t>資料來源：澎湖縣政府消防局之公務統計報表</t>
    <phoneticPr fontId="3" type="noConversion"/>
  </si>
  <si>
    <t>欄號</t>
    <phoneticPr fontId="3" type="noConversion"/>
  </si>
  <si>
    <t>合計</t>
    <phoneticPr fontId="3" type="noConversion"/>
  </si>
  <si>
    <t>列號</t>
    <phoneticPr fontId="3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</si>
  <si>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3" type="noConversion"/>
  </si>
  <si>
    <r>
      <t>火災發生次數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次</t>
    </r>
    <r>
      <rPr>
        <sz val="12"/>
        <color indexed="12"/>
        <rFont val="Times New Roman"/>
        <family val="1"/>
      </rPr>
      <t>)</t>
    </r>
    <phoneticPr fontId="3" type="noConversion"/>
  </si>
  <si>
    <r>
      <t>死傷人數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人</t>
    </r>
    <r>
      <rPr>
        <sz val="12"/>
        <color indexed="12"/>
        <rFont val="Times New Roman"/>
        <family val="1"/>
      </rPr>
      <t>)</t>
    </r>
    <phoneticPr fontId="3" type="noConversion"/>
  </si>
  <si>
    <t>第三季</t>
  </si>
  <si>
    <t>第四季</t>
  </si>
  <si>
    <t>第一季</t>
  </si>
  <si>
    <t>第二季</t>
  </si>
</sst>
</file>

<file path=xl/styles.xml><?xml version="1.0" encoding="utf-8"?>
<styleSheet xmlns="http://schemas.openxmlformats.org/spreadsheetml/2006/main">
  <numFmts count="4">
    <numFmt numFmtId="176" formatCode="#\ ##0"/>
    <numFmt numFmtId="177" formatCode="#,##0;\-#,##0;&quot;－&quot;;@"/>
    <numFmt numFmtId="178" formatCode="#,##0.00;\-#,##0.00;&quot;－&quot;;@"/>
    <numFmt numFmtId="179" formatCode="_-* #,##0.00;\-\ #,##0.00;_-* &quot;-&quot;??_-;_-@_-"/>
  </numFmts>
  <fonts count="17"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2"/>
      <name val="Arial Narrow"/>
      <family val="2"/>
    </font>
    <font>
      <sz val="10"/>
      <name val="Arial Narrow"/>
      <family val="2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Continuous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2" fontId="5" fillId="0" borderId="0" xfId="0" applyNumberFormat="1" applyFont="1"/>
    <xf numFmtId="176" fontId="5" fillId="0" borderId="0" xfId="0" applyNumberFormat="1" applyFont="1"/>
    <xf numFmtId="176" fontId="5" fillId="0" borderId="0" xfId="0" applyNumberFormat="1" applyFont="1" applyBorder="1"/>
    <xf numFmtId="0" fontId="5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 wrapText="1" justifyLastLine="1"/>
    </xf>
    <xf numFmtId="2" fontId="5" fillId="2" borderId="3" xfId="0" applyNumberFormat="1" applyFont="1" applyFill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wrapText="1" justifyLastLine="1"/>
    </xf>
    <xf numFmtId="176" fontId="5" fillId="0" borderId="3" xfId="0" applyNumberFormat="1" applyFont="1" applyBorder="1" applyAlignment="1">
      <alignment horizontal="distributed" vertical="center" wrapText="1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vertical="center"/>
    </xf>
    <xf numFmtId="0" fontId="4" fillId="0" borderId="0" xfId="0" applyFont="1" applyAlignment="1"/>
    <xf numFmtId="0" fontId="5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 justifyLastLine="1"/>
    </xf>
    <xf numFmtId="2" fontId="5" fillId="2" borderId="9" xfId="0" applyNumberFormat="1" applyFont="1" applyFill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5" fillId="0" borderId="10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 justifyLastLine="1"/>
    </xf>
    <xf numFmtId="176" fontId="5" fillId="0" borderId="0" xfId="0" applyNumberFormat="1" applyFont="1" applyBorder="1" applyAlignment="1">
      <alignment horizontal="distributed" vertical="center" wrapText="1"/>
    </xf>
    <xf numFmtId="0" fontId="7" fillId="0" borderId="0" xfId="0" applyFont="1" applyBorder="1" applyAlignment="1">
      <alignment vertical="top"/>
    </xf>
    <xf numFmtId="177" fontId="8" fillId="0" borderId="12" xfId="0" applyNumberFormat="1" applyFont="1" applyBorder="1" applyAlignment="1">
      <alignment horizontal="right" vertical="top"/>
    </xf>
    <xf numFmtId="177" fontId="8" fillId="0" borderId="0" xfId="0" applyNumberFormat="1" applyFont="1" applyBorder="1" applyAlignment="1">
      <alignment horizontal="right" vertical="top"/>
    </xf>
    <xf numFmtId="177" fontId="8" fillId="0" borderId="0" xfId="0" applyNumberFormat="1" applyFont="1" applyAlignment="1">
      <alignment horizontal="right" vertical="top"/>
    </xf>
    <xf numFmtId="178" fontId="8" fillId="0" borderId="0" xfId="0" applyNumberFormat="1" applyFont="1" applyAlignment="1">
      <alignment horizontal="right" vertical="top"/>
    </xf>
    <xf numFmtId="179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 vertical="top"/>
    </xf>
    <xf numFmtId="177" fontId="8" fillId="0" borderId="13" xfId="0" applyNumberFormat="1" applyFont="1" applyFill="1" applyBorder="1" applyAlignment="1">
      <alignment horizontal="right" vertical="top" shrinkToFit="1"/>
    </xf>
    <xf numFmtId="178" fontId="8" fillId="0" borderId="13" xfId="0" applyNumberFormat="1" applyFont="1" applyFill="1" applyBorder="1" applyAlignment="1">
      <alignment horizontal="right" vertical="top" shrinkToFit="1"/>
    </xf>
    <xf numFmtId="0" fontId="5" fillId="0" borderId="14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right"/>
    </xf>
    <xf numFmtId="0" fontId="5" fillId="3" borderId="15" xfId="0" applyFont="1" applyFill="1" applyBorder="1" applyAlignment="1">
      <alignment horizontal="right" vertical="top"/>
    </xf>
    <xf numFmtId="177" fontId="8" fillId="3" borderId="0" xfId="0" applyNumberFormat="1" applyFont="1" applyFill="1" applyBorder="1" applyAlignment="1">
      <alignment horizontal="right" vertical="top" shrinkToFit="1"/>
    </xf>
    <xf numFmtId="178" fontId="8" fillId="3" borderId="0" xfId="0" applyNumberFormat="1" applyFont="1" applyFill="1" applyBorder="1" applyAlignment="1">
      <alignment horizontal="right" vertical="top" shrinkToFit="1"/>
    </xf>
    <xf numFmtId="179" fontId="5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/>
    </xf>
    <xf numFmtId="0" fontId="5" fillId="0" borderId="15" xfId="0" applyFont="1" applyFill="1" applyBorder="1" applyAlignment="1">
      <alignment horizontal="right" vertical="top"/>
    </xf>
    <xf numFmtId="177" fontId="8" fillId="0" borderId="0" xfId="0" applyNumberFormat="1" applyFont="1" applyFill="1" applyBorder="1" applyAlignment="1">
      <alignment horizontal="right" vertical="top" shrinkToFit="1"/>
    </xf>
    <xf numFmtId="178" fontId="8" fillId="0" borderId="0" xfId="0" applyNumberFormat="1" applyFont="1" applyFill="1" applyBorder="1" applyAlignment="1">
      <alignment horizontal="right" vertical="top" shrinkToFit="1"/>
    </xf>
    <xf numFmtId="179" fontId="5" fillId="0" borderId="0" xfId="0" applyNumberFormat="1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0" fontId="5" fillId="0" borderId="0" xfId="0" applyFont="1" applyBorder="1" applyAlignment="1">
      <alignment horizontal="right" vertical="top"/>
    </xf>
    <xf numFmtId="177" fontId="8" fillId="0" borderId="16" xfId="0" applyNumberFormat="1" applyFont="1" applyBorder="1" applyAlignment="1">
      <alignment horizontal="right" vertical="top" shrinkToFit="1"/>
    </xf>
    <xf numFmtId="177" fontId="8" fillId="0" borderId="0" xfId="0" applyNumberFormat="1" applyFont="1" applyAlignment="1">
      <alignment horizontal="right" vertical="top" shrinkToFit="1"/>
    </xf>
    <xf numFmtId="177" fontId="8" fillId="0" borderId="0" xfId="0" applyNumberFormat="1" applyFont="1" applyBorder="1" applyAlignment="1">
      <alignment horizontal="right" vertical="top" shrinkToFit="1"/>
    </xf>
    <xf numFmtId="178" fontId="8" fillId="0" borderId="0" xfId="0" applyNumberFormat="1" applyFont="1" applyAlignment="1">
      <alignment horizontal="right" vertical="top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fill" vertical="center"/>
    </xf>
    <xf numFmtId="49" fontId="5" fillId="0" borderId="17" xfId="0" applyNumberFormat="1" applyFont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2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2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fill" vertical="center" wrapText="1"/>
    </xf>
    <xf numFmtId="178" fontId="8" fillId="0" borderId="19" xfId="0" applyNumberFormat="1" applyFont="1" applyBorder="1" applyAlignment="1">
      <alignment horizontal="right" vertical="center" shrinkToFit="1"/>
    </xf>
    <xf numFmtId="178" fontId="8" fillId="0" borderId="18" xfId="0" applyNumberFormat="1" applyFont="1" applyBorder="1" applyAlignment="1">
      <alignment horizontal="right" vertical="center" shrinkToFit="1"/>
    </xf>
    <xf numFmtId="178" fontId="9" fillId="0" borderId="18" xfId="0" applyNumberFormat="1" applyFont="1" applyBorder="1" applyAlignment="1">
      <alignment horizontal="right" vertical="center" shrinkToFit="1"/>
    </xf>
    <xf numFmtId="2" fontId="5" fillId="0" borderId="0" xfId="0" applyNumberFormat="1" applyFont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fill" vertical="center" wrapText="1"/>
    </xf>
    <xf numFmtId="176" fontId="9" fillId="0" borderId="12" xfId="0" applyNumberFormat="1" applyFont="1" applyBorder="1" applyAlignment="1">
      <alignment horizontal="right" vertical="center" shrinkToFit="1"/>
    </xf>
    <xf numFmtId="2" fontId="5" fillId="0" borderId="20" xfId="0" applyNumberFormat="1" applyFont="1" applyBorder="1" applyAlignment="1">
      <alignment horizontal="right" vertical="center" shrinkToFit="1"/>
    </xf>
    <xf numFmtId="178" fontId="9" fillId="0" borderId="0" xfId="0" applyNumberFormat="1" applyFont="1" applyBorder="1" applyAlignment="1">
      <alignment horizontal="right" vertical="center" shrinkToFit="1"/>
    </xf>
    <xf numFmtId="176" fontId="9" fillId="0" borderId="0" xfId="0" applyNumberFormat="1" applyFont="1" applyBorder="1" applyAlignment="1">
      <alignment horizontal="right" vertical="center" shrinkToFit="1"/>
    </xf>
    <xf numFmtId="2" fontId="5" fillId="0" borderId="7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fill" vertical="center" wrapText="1"/>
    </xf>
    <xf numFmtId="178" fontId="8" fillId="0" borderId="21" xfId="0" applyNumberFormat="1" applyFont="1" applyBorder="1" applyAlignment="1">
      <alignment horizontal="right" vertical="center" shrinkToFit="1"/>
    </xf>
    <xf numFmtId="178" fontId="8" fillId="0" borderId="7" xfId="0" applyNumberFormat="1" applyFont="1" applyBorder="1" applyAlignment="1">
      <alignment horizontal="right" vertical="center" shrinkToFit="1"/>
    </xf>
    <xf numFmtId="178" fontId="9" fillId="0" borderId="7" xfId="0" applyNumberFormat="1" applyFont="1" applyBorder="1" applyAlignment="1">
      <alignment horizontal="right" vertical="center" shrinkToFit="1"/>
    </xf>
    <xf numFmtId="2" fontId="4" fillId="0" borderId="0" xfId="0" applyNumberFormat="1" applyFont="1"/>
    <xf numFmtId="176" fontId="4" fillId="0" borderId="0" xfId="0" applyNumberFormat="1" applyFont="1"/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Border="1" applyAlignment="1">
      <alignment horizontal="left" vertical="top"/>
    </xf>
    <xf numFmtId="0" fontId="4" fillId="0" borderId="0" xfId="0" applyFont="1" applyBorder="1"/>
    <xf numFmtId="0" fontId="4" fillId="4" borderId="0" xfId="0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22" xfId="0" applyFont="1" applyFill="1" applyBorder="1" applyAlignment="1">
      <alignment horizontal="right" vertical="top"/>
    </xf>
    <xf numFmtId="0" fontId="10" fillId="0" borderId="22" xfId="0" applyFont="1" applyFill="1" applyBorder="1" applyAlignment="1">
      <alignment horizontal="right" vertical="top"/>
    </xf>
    <xf numFmtId="0" fontId="10" fillId="6" borderId="2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22" xfId="0" applyFont="1" applyBorder="1" applyAlignment="1">
      <alignment horizontal="right" vertical="top"/>
    </xf>
    <xf numFmtId="0" fontId="4" fillId="7" borderId="22" xfId="0" applyFont="1" applyFill="1" applyBorder="1" applyAlignment="1">
      <alignment horizontal="right" vertical="top"/>
    </xf>
    <xf numFmtId="177" fontId="4" fillId="3" borderId="22" xfId="0" applyNumberFormat="1" applyFont="1" applyFill="1" applyBorder="1" applyAlignment="1">
      <alignment horizontal="right" vertical="top"/>
    </xf>
    <xf numFmtId="177" fontId="4" fillId="0" borderId="22" xfId="0" applyNumberFormat="1" applyFont="1" applyFill="1" applyBorder="1" applyAlignment="1">
      <alignment horizontal="right" vertical="top"/>
    </xf>
    <xf numFmtId="0" fontId="4" fillId="0" borderId="22" xfId="0" applyFont="1" applyBorder="1" applyAlignment="1">
      <alignment horizontal="right"/>
    </xf>
    <xf numFmtId="0" fontId="4" fillId="0" borderId="23" xfId="0" applyFont="1" applyBorder="1"/>
    <xf numFmtId="2" fontId="4" fillId="0" borderId="23" xfId="0" applyNumberFormat="1" applyFont="1" applyBorder="1"/>
    <xf numFmtId="176" fontId="4" fillId="0" borderId="23" xfId="0" applyNumberFormat="1" applyFont="1" applyBorder="1"/>
    <xf numFmtId="0" fontId="12" fillId="0" borderId="0" xfId="0" applyFont="1" applyFill="1" applyBorder="1"/>
    <xf numFmtId="0" fontId="4" fillId="0" borderId="0" xfId="0" applyFont="1" applyFill="1" applyBorder="1"/>
    <xf numFmtId="0" fontId="13" fillId="0" borderId="0" xfId="0" applyFont="1"/>
    <xf numFmtId="0" fontId="14" fillId="0" borderId="0" xfId="0" applyFont="1" applyBorder="1"/>
    <xf numFmtId="0" fontId="14" fillId="0" borderId="0" xfId="0" applyFont="1"/>
    <xf numFmtId="2" fontId="14" fillId="0" borderId="0" xfId="0" applyNumberFormat="1" applyFont="1"/>
    <xf numFmtId="176" fontId="14" fillId="0" borderId="0" xfId="0" applyNumberFormat="1" applyFont="1"/>
    <xf numFmtId="0" fontId="5" fillId="0" borderId="0" xfId="0" applyFont="1" applyFill="1" applyBorder="1"/>
    <xf numFmtId="0" fontId="15" fillId="0" borderId="0" xfId="0" applyFont="1" applyFill="1" applyBorder="1"/>
    <xf numFmtId="0" fontId="14" fillId="0" borderId="0" xfId="0" applyFont="1" applyAlignment="1">
      <alignment horizontal="distributed"/>
    </xf>
    <xf numFmtId="0" fontId="10" fillId="0" borderId="0" xfId="0" applyFont="1" applyFill="1" applyBorder="1"/>
    <xf numFmtId="0" fontId="14" fillId="0" borderId="0" xfId="0" applyFont="1" applyAlignment="1">
      <alignment horizontal="left"/>
    </xf>
    <xf numFmtId="176" fontId="4" fillId="0" borderId="0" xfId="0" applyNumberFormat="1" applyFont="1" applyBorder="1"/>
    <xf numFmtId="2" fontId="4" fillId="0" borderId="0" xfId="0" applyNumberFormat="1" applyFont="1" applyBorder="1"/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4.8128426025697064E-2"/>
          <c:y val="0.13265350185182109"/>
          <c:w val="0.86987673705704283"/>
          <c:h val="0.73469631794854851"/>
        </c:manualLayout>
      </c:layout>
      <c:barChart>
        <c:barDir val="col"/>
        <c:grouping val="clustered"/>
        <c:ser>
          <c:idx val="1"/>
          <c:order val="0"/>
          <c:tx>
            <c:strRef>
              <c:f>'13.火災防護(14)'!$R$23</c:f>
              <c:strCache>
                <c:ptCount val="1"/>
                <c:pt idx="0">
                  <c:v>火災發生次數(次)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46275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dLbls>
            <c:numFmt formatCode="0_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zh-TW"/>
              </a:p>
            </c:txPr>
            <c:showVal val="1"/>
          </c:dLbls>
          <c:cat>
            <c:strRef>
              <c:f>'13.火災防護(14)'!$Q$24:$Q$28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'13.火災防護(14)'!$R$24:$R$28</c:f>
              <c:numCache>
                <c:formatCode>#,##0;\-#,##0;"－";@</c:formatCode>
                <c:ptCount val="5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7</c:v>
                </c:pt>
                <c:pt idx="4">
                  <c:v>1</c:v>
                </c:pt>
              </c:numCache>
            </c:numRef>
          </c:val>
        </c:ser>
        <c:ser>
          <c:idx val="0"/>
          <c:order val="1"/>
          <c:tx>
            <c:strRef>
              <c:f>'13.火災防護(14)'!$S$23</c:f>
              <c:strCache>
                <c:ptCount val="1"/>
                <c:pt idx="0">
                  <c:v>死傷人數(人)</c:v>
                </c:pt>
              </c:strCache>
            </c:strRef>
          </c:tx>
          <c:spPr>
            <a:gradFill rotWithShape="0">
              <a:gsLst>
                <a:gs pos="0">
                  <a:srgbClr val="FF9900">
                    <a:gamma/>
                    <a:shade val="46275"/>
                    <a:invGamma/>
                  </a:srgbClr>
                </a:gs>
                <a:gs pos="100000">
                  <a:srgbClr val="FF9900"/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dLbls>
            <c:numFmt formatCode="0_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zh-TW"/>
              </a:p>
            </c:txPr>
            <c:showVal val="1"/>
          </c:dLbls>
          <c:cat>
            <c:strRef>
              <c:f>'13.火災防護(14)'!$Q$24:$Q$28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'13.火災防護(14)'!$S$24:$S$28</c:f>
              <c:numCache>
                <c:formatCode>#,##0;\-#,##0;"－";@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</c:numCache>
            </c:numRef>
          </c:val>
        </c:ser>
        <c:axId val="278711680"/>
        <c:axId val="279688320"/>
      </c:barChart>
      <c:catAx>
        <c:axId val="278711680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79688320"/>
        <c:crosses val="autoZero"/>
        <c:auto val="1"/>
        <c:lblAlgn val="ctr"/>
        <c:lblOffset val="100"/>
        <c:tickLblSkip val="1"/>
        <c:tickMarkSkip val="1"/>
      </c:catAx>
      <c:valAx>
        <c:axId val="2796883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7871168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467116744096759"/>
          <c:y val="2.3809523809523812E-2"/>
          <c:w val="0.38324495534314934"/>
          <c:h val="8.503437070366229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85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10</xdr:col>
      <xdr:colOff>619125</xdr:colOff>
      <xdr:row>34</xdr:row>
      <xdr:rowOff>133350</xdr:rowOff>
    </xdr:to>
    <xdr:graphicFrame macro="">
      <xdr:nvGraphicFramePr>
        <xdr:cNvPr id="2" name="Chart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57150</xdr:rowOff>
    </xdr:from>
    <xdr:to>
      <xdr:col>10</xdr:col>
      <xdr:colOff>609600</xdr:colOff>
      <xdr:row>44</xdr:row>
      <xdr:rowOff>200025</xdr:rowOff>
    </xdr:to>
    <xdr:sp macro="" textlink="">
      <xdr:nvSpPr>
        <xdr:cNvPr id="3" name="Text Box 42"/>
        <xdr:cNvSpPr txBox="1">
          <a:spLocks noChangeArrowheads="1"/>
        </xdr:cNvSpPr>
      </xdr:nvSpPr>
      <xdr:spPr bwMode="auto">
        <a:xfrm>
          <a:off x="0" y="6610350"/>
          <a:ext cx="5334000" cy="2162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季發生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件火災，較上季的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85.71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，平均每日發生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0.01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次。消防安全檢查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451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件，較上季減少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29.53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％，亦較上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年同季減少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28.30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％，合格率為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91.13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3.25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個百分點。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just" rtl="1">
            <a:defRPr sz="1000"/>
          </a:pPr>
          <a:endParaRPr lang="zh-TW" altLang="en-US" sz="1400" b="0" i="0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0.01602</cdr:x>
      <cdr:y>0.01695</cdr:y>
    </cdr:from>
    <cdr:to>
      <cdr:x>0.11915</cdr:x>
      <cdr:y>0.09496</cdr:y>
    </cdr:to>
    <cdr:sp macro="" textlink="">
      <cdr:nvSpPr>
        <cdr:cNvPr id="2007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919" y="50800"/>
          <a:ext cx="552069" cy="2192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次、人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8"/>
  <sheetViews>
    <sheetView showGridLines="0" tabSelected="1" workbookViewId="0">
      <selection sqref="A1:K1"/>
    </sheetView>
  </sheetViews>
  <sheetFormatPr defaultRowHeight="16.5" customHeight="1"/>
  <cols>
    <col min="1" max="1" width="8.625" style="3" customWidth="1"/>
    <col min="2" max="2" width="0.375" style="90" customWidth="1"/>
    <col min="3" max="3" width="6.625" style="3" customWidth="1"/>
    <col min="4" max="4" width="7.625" style="86" customWidth="1"/>
    <col min="5" max="6" width="5.625" style="3" customWidth="1"/>
    <col min="7" max="8" width="6.125" style="3" customWidth="1"/>
    <col min="9" max="10" width="7.625" style="87" customWidth="1"/>
    <col min="11" max="11" width="8.625" style="87" customWidth="1"/>
    <col min="12" max="12" width="0.875" style="87" customWidth="1"/>
    <col min="13" max="14" width="3.625" style="3" hidden="1" customWidth="1"/>
    <col min="15" max="15" width="8.625" style="3" hidden="1" customWidth="1"/>
    <col min="16" max="16" width="4.625" style="3" hidden="1" customWidth="1"/>
    <col min="17" max="17" width="14.625" style="3" hidden="1" customWidth="1"/>
    <col min="18" max="36" width="0" style="3" hidden="1" customWidth="1"/>
    <col min="37" max="16384" width="9" style="3"/>
  </cols>
  <sheetData>
    <row r="1" spans="1:12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5" customHeight="1" thickBot="1">
      <c r="A2" s="4"/>
      <c r="B2" s="4"/>
      <c r="C2" s="5"/>
      <c r="D2" s="6"/>
      <c r="E2" s="5"/>
      <c r="F2" s="4"/>
      <c r="G2" s="5"/>
      <c r="H2" s="5"/>
      <c r="I2" s="7"/>
      <c r="J2" s="8"/>
      <c r="K2" s="8"/>
      <c r="L2" s="8"/>
    </row>
    <row r="3" spans="1:12" s="20" customFormat="1" ht="15" customHeight="1">
      <c r="A3" s="9" t="s">
        <v>1</v>
      </c>
      <c r="B3" s="10"/>
      <c r="C3" s="11" t="s">
        <v>2</v>
      </c>
      <c r="D3" s="12" t="s">
        <v>3</v>
      </c>
      <c r="E3" s="13" t="s">
        <v>4</v>
      </c>
      <c r="F3" s="14"/>
      <c r="G3" s="15" t="s">
        <v>5</v>
      </c>
      <c r="H3" s="15" t="s">
        <v>6</v>
      </c>
      <c r="I3" s="16" t="s">
        <v>7</v>
      </c>
      <c r="J3" s="17" t="s">
        <v>8</v>
      </c>
      <c r="K3" s="18"/>
      <c r="L3" s="19"/>
    </row>
    <row r="4" spans="1:12" s="20" customFormat="1" ht="15" customHeight="1" thickBot="1">
      <c r="A4" s="21"/>
      <c r="B4" s="22"/>
      <c r="C4" s="23"/>
      <c r="D4" s="24"/>
      <c r="E4" s="25" t="s">
        <v>9</v>
      </c>
      <c r="F4" s="25" t="s">
        <v>10</v>
      </c>
      <c r="G4" s="26"/>
      <c r="H4" s="26"/>
      <c r="I4" s="27"/>
      <c r="J4" s="28" t="s">
        <v>11</v>
      </c>
      <c r="K4" s="29" t="s">
        <v>12</v>
      </c>
      <c r="L4" s="30"/>
    </row>
    <row r="5" spans="1:12" s="37" customFormat="1" ht="9.9499999999999993" customHeight="1">
      <c r="A5" s="31"/>
      <c r="B5" s="31"/>
      <c r="C5" s="32"/>
      <c r="D5" s="33"/>
      <c r="E5" s="33"/>
      <c r="F5" s="33"/>
      <c r="G5" s="33"/>
      <c r="H5" s="33"/>
      <c r="I5" s="33"/>
      <c r="J5" s="34"/>
      <c r="K5" s="35"/>
      <c r="L5" s="36"/>
    </row>
    <row r="6" spans="1:12" s="37" customFormat="1" ht="15" customHeight="1">
      <c r="A6" s="38" t="s">
        <v>13</v>
      </c>
      <c r="B6" s="39"/>
      <c r="C6" s="40">
        <v>28</v>
      </c>
      <c r="D6" s="41">
        <v>7.650273224043716E-2</v>
      </c>
      <c r="E6" s="40">
        <v>0</v>
      </c>
      <c r="F6" s="40">
        <v>5</v>
      </c>
      <c r="G6" s="40">
        <v>13</v>
      </c>
      <c r="H6" s="40">
        <v>2</v>
      </c>
      <c r="I6" s="40">
        <v>2132</v>
      </c>
      <c r="J6" s="40">
        <v>2484</v>
      </c>
      <c r="K6" s="41">
        <v>90.06</v>
      </c>
      <c r="L6" s="36"/>
    </row>
    <row r="7" spans="1:12" s="37" customFormat="1" ht="15" customHeight="1">
      <c r="A7" s="38" t="s">
        <v>14</v>
      </c>
      <c r="B7" s="42"/>
      <c r="C7" s="40"/>
      <c r="D7" s="41"/>
      <c r="E7" s="40"/>
      <c r="F7" s="40"/>
      <c r="G7" s="40"/>
      <c r="H7" s="40"/>
      <c r="I7" s="40"/>
      <c r="J7" s="40"/>
      <c r="K7" s="41"/>
      <c r="L7" s="36"/>
    </row>
    <row r="8" spans="1:12" s="48" customFormat="1" ht="15" customHeight="1">
      <c r="A8" s="43" t="s">
        <v>15</v>
      </c>
      <c r="B8" s="44"/>
      <c r="C8" s="45">
        <v>5</v>
      </c>
      <c r="D8" s="46">
        <v>0.05</v>
      </c>
      <c r="E8" s="45">
        <v>0</v>
      </c>
      <c r="F8" s="45">
        <v>1</v>
      </c>
      <c r="G8" s="45">
        <v>4</v>
      </c>
      <c r="H8" s="45">
        <v>2</v>
      </c>
      <c r="I8" s="45">
        <v>302</v>
      </c>
      <c r="J8" s="45">
        <v>629</v>
      </c>
      <c r="K8" s="46">
        <v>90.94</v>
      </c>
      <c r="L8" s="47"/>
    </row>
    <row r="9" spans="1:12" s="54" customFormat="1" ht="15" customHeight="1">
      <c r="A9" s="49" t="s">
        <v>16</v>
      </c>
      <c r="B9" s="50"/>
      <c r="C9" s="51">
        <v>3</v>
      </c>
      <c r="D9" s="52">
        <v>0.03</v>
      </c>
      <c r="E9" s="51">
        <v>0</v>
      </c>
      <c r="F9" s="51">
        <v>0</v>
      </c>
      <c r="G9" s="51">
        <v>1</v>
      </c>
      <c r="H9" s="51">
        <v>1</v>
      </c>
      <c r="I9" s="51">
        <v>3</v>
      </c>
      <c r="J9" s="51">
        <v>735</v>
      </c>
      <c r="K9" s="52">
        <v>88.03</v>
      </c>
      <c r="L9" s="53"/>
    </row>
    <row r="10" spans="1:12" s="37" customFormat="1" ht="15" customHeight="1">
      <c r="A10" s="43" t="s">
        <v>17</v>
      </c>
      <c r="B10" s="44"/>
      <c r="C10" s="45">
        <v>4</v>
      </c>
      <c r="D10" s="46">
        <v>0.04</v>
      </c>
      <c r="E10" s="45">
        <v>0</v>
      </c>
      <c r="F10" s="45">
        <v>0</v>
      </c>
      <c r="G10" s="45">
        <v>3</v>
      </c>
      <c r="H10" s="45">
        <v>0</v>
      </c>
      <c r="I10" s="45">
        <v>85</v>
      </c>
      <c r="J10" s="45">
        <v>659</v>
      </c>
      <c r="K10" s="46">
        <v>88.47</v>
      </c>
      <c r="L10" s="36"/>
    </row>
    <row r="11" spans="1:12" s="37" customFormat="1" ht="15" customHeight="1">
      <c r="A11" s="38" t="s">
        <v>18</v>
      </c>
      <c r="B11" s="42"/>
      <c r="C11" s="40"/>
      <c r="D11" s="41"/>
      <c r="E11" s="40"/>
      <c r="F11" s="40"/>
      <c r="G11" s="40"/>
      <c r="H11" s="40"/>
      <c r="I11" s="40"/>
      <c r="J11" s="40"/>
      <c r="K11" s="41"/>
      <c r="L11" s="36"/>
    </row>
    <row r="12" spans="1:12" s="54" customFormat="1" ht="15" customHeight="1">
      <c r="A12" s="49" t="s">
        <v>19</v>
      </c>
      <c r="B12" s="50"/>
      <c r="C12" s="51">
        <v>7</v>
      </c>
      <c r="D12" s="52">
        <v>0.08</v>
      </c>
      <c r="E12" s="51">
        <v>1</v>
      </c>
      <c r="F12" s="51">
        <v>4</v>
      </c>
      <c r="G12" s="51">
        <v>4</v>
      </c>
      <c r="H12" s="51">
        <v>1</v>
      </c>
      <c r="I12" s="51">
        <v>493</v>
      </c>
      <c r="J12" s="51">
        <v>640</v>
      </c>
      <c r="K12" s="52">
        <v>94.38</v>
      </c>
      <c r="L12" s="53"/>
    </row>
    <row r="13" spans="1:12" s="48" customFormat="1" ht="15" customHeight="1">
      <c r="A13" s="43" t="s">
        <v>20</v>
      </c>
      <c r="B13" s="44"/>
      <c r="C13" s="45">
        <v>1</v>
      </c>
      <c r="D13" s="46">
        <v>0.01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451</v>
      </c>
      <c r="K13" s="46">
        <v>91.13</v>
      </c>
      <c r="L13" s="47"/>
    </row>
    <row r="14" spans="1:12" s="37" customFormat="1" ht="9.9499999999999993" customHeight="1" thickBot="1">
      <c r="A14" s="55"/>
      <c r="B14" s="55"/>
      <c r="C14" s="56"/>
      <c r="D14" s="57"/>
      <c r="E14" s="58"/>
      <c r="F14" s="58"/>
      <c r="G14" s="58"/>
      <c r="H14" s="58"/>
      <c r="I14" s="57"/>
      <c r="J14" s="57"/>
      <c r="K14" s="59"/>
      <c r="L14" s="36"/>
    </row>
    <row r="15" spans="1:12" s="67" customFormat="1" ht="15" customHeight="1">
      <c r="A15" s="60" t="s">
        <v>21</v>
      </c>
      <c r="B15" s="61"/>
      <c r="C15" s="62"/>
      <c r="D15" s="63" t="s">
        <v>22</v>
      </c>
      <c r="E15" s="64"/>
      <c r="F15" s="64"/>
      <c r="G15" s="64"/>
      <c r="H15" s="64"/>
      <c r="I15" s="65"/>
      <c r="J15" s="65"/>
      <c r="K15" s="63" t="s">
        <v>23</v>
      </c>
      <c r="L15" s="66"/>
    </row>
    <row r="16" spans="1:12" s="74" customFormat="1" ht="15" customHeight="1">
      <c r="A16" s="68" t="s">
        <v>24</v>
      </c>
      <c r="B16" s="69"/>
      <c r="C16" s="70">
        <f ca="1">IF(OFFSET(C16,-4,0)="",IF(ISERR((OFFSET(C16,-3,0)/OFFSET(C16,-5,0)-1)*100),"－",(OFFSET(C16,-3,0)/OFFSET(C16,-5,0)-1)*100),IF(ISERR((OFFSET(C16,-3,0)/OFFSET(C16,-4,0)-1)*100),"－",(OFFSET(C16,-3,0)/OFFSET(C16,-4,0)-1)*100))</f>
        <v>-85.714285714285722</v>
      </c>
      <c r="D16" s="71">
        <f ca="1">IF(OFFSET(D16,-4,0)="",IF(ISERR(OFFSET(D16,-3,0)-OFFSET(D16,-5,0)),"－",(OFFSET(D16,-3,0)-OFFSET(D16,-5,0))),IF(ISERR(OFFSET(D16,-3,0)-OFFSET(D16,-4,0)),"－",(OFFSET(D16,-3,0)-OFFSET(D16,-4,0))))</f>
        <v>-7.0000000000000007E-2</v>
      </c>
      <c r="E16" s="72">
        <f t="shared" ref="E16:J16" ca="1" si="0">IF(OFFSET(E16,-4,0)="",IF(ISERR((OFFSET(E16,-3,0)/OFFSET(E16,-5,0)-1)*100),"－",(OFFSET(E16,-3,0)/OFFSET(E16,-5,0)-1)*100),IF(ISERR((OFFSET(E16,-3,0)/OFFSET(E16,-4,0)-1)*100),"－",(OFFSET(E16,-3,0)/OFFSET(E16,-4,0)-1)*100))</f>
        <v>-100</v>
      </c>
      <c r="F16" s="72">
        <f t="shared" ca="1" si="0"/>
        <v>-100</v>
      </c>
      <c r="G16" s="72">
        <f t="shared" ca="1" si="0"/>
        <v>-100</v>
      </c>
      <c r="H16" s="72">
        <f t="shared" ca="1" si="0"/>
        <v>-100</v>
      </c>
      <c r="I16" s="72">
        <f t="shared" ca="1" si="0"/>
        <v>-100</v>
      </c>
      <c r="J16" s="72">
        <f t="shared" ca="1" si="0"/>
        <v>-29.531249999999996</v>
      </c>
      <c r="K16" s="71">
        <f ca="1">IF(OFFSET(K16,-4,0)="",IF(ISERR(OFFSET(K16,-3,0)-OFFSET(K16,-5,0)),"－",(OFFSET(K16,-3,0)-OFFSET(K16,-5,0))),IF(ISERR(OFFSET(K16,-3,0)-OFFSET(K16,-4,0)),"－",(OFFSET(K16,-3,0)-OFFSET(K16,-4,0))))</f>
        <v>-3.25</v>
      </c>
      <c r="L16" s="73"/>
    </row>
    <row r="17" spans="1:21" s="67" customFormat="1" ht="15" customHeight="1">
      <c r="A17" s="75" t="s">
        <v>25</v>
      </c>
      <c r="B17" s="76"/>
      <c r="C17" s="77"/>
      <c r="D17" s="78" t="s">
        <v>22</v>
      </c>
      <c r="E17" s="79"/>
      <c r="F17" s="79"/>
      <c r="G17" s="79"/>
      <c r="H17" s="79"/>
      <c r="I17" s="80"/>
      <c r="J17" s="80"/>
      <c r="K17" s="78" t="s">
        <v>23</v>
      </c>
      <c r="L17" s="66"/>
    </row>
    <row r="18" spans="1:21" s="74" customFormat="1" ht="15" customHeight="1" thickBot="1">
      <c r="A18" s="81" t="s">
        <v>26</v>
      </c>
      <c r="B18" s="82"/>
      <c r="C18" s="83">
        <f ca="1">IF(ISERR((OFFSET(C18,-5,0)/OFFSET(C18,-10,0)-1)*100),"－",(OFFSET(C18,-5,0)/OFFSET(C18,-10,0)-1)*100)</f>
        <v>-80</v>
      </c>
      <c r="D18" s="84">
        <f ca="1">IF(ISERR(OFFSET(D18,-5,0)-OFFSET(D18,-10,0)),"－",(OFFSET(D18,-5,0)-OFFSET(D18,-10,0)))</f>
        <v>-0.04</v>
      </c>
      <c r="E18" s="84" t="str">
        <f t="shared" ref="E18:J18" ca="1" si="1">IF(ISERR((OFFSET(E18,-5,0)/OFFSET(E18,-10,0)-1)*100),"－",(OFFSET(E18,-5,0)/OFFSET(E18,-10,0)-1)*100)</f>
        <v>－</v>
      </c>
      <c r="F18" s="85">
        <f t="shared" ca="1" si="1"/>
        <v>-100</v>
      </c>
      <c r="G18" s="85">
        <f t="shared" ca="1" si="1"/>
        <v>-100</v>
      </c>
      <c r="H18" s="85">
        <f t="shared" ca="1" si="1"/>
        <v>-100</v>
      </c>
      <c r="I18" s="85">
        <f t="shared" ca="1" si="1"/>
        <v>-100</v>
      </c>
      <c r="J18" s="85">
        <f t="shared" ca="1" si="1"/>
        <v>-28.298887122416538</v>
      </c>
      <c r="K18" s="84">
        <f ca="1">IF(ISERR(OFFSET(K18,-5,0)-OFFSET(K18,-10,0)),"－",(OFFSET(K18,-5,0)-OFFSET(K18,-10,0)))</f>
        <v>0.18999999999999773</v>
      </c>
      <c r="L18" s="73"/>
    </row>
    <row r="19" spans="1:21" ht="15" customHeight="1">
      <c r="A19" s="4" t="s">
        <v>27</v>
      </c>
      <c r="B19" s="4"/>
    </row>
    <row r="20" spans="1:21" ht="15" customHeight="1">
      <c r="A20" s="88"/>
      <c r="B20" s="89"/>
    </row>
    <row r="21" spans="1:21" ht="15" customHeight="1">
      <c r="M21" s="91"/>
      <c r="N21" s="92"/>
      <c r="O21" s="93"/>
      <c r="P21" s="93"/>
      <c r="Q21" s="93"/>
      <c r="R21" s="93"/>
      <c r="S21" s="93"/>
    </row>
    <row r="22" spans="1:21" ht="15" customHeight="1">
      <c r="M22" s="92"/>
      <c r="N22" s="94"/>
      <c r="O22" s="94"/>
      <c r="P22" s="94"/>
      <c r="Q22" s="95" t="s">
        <v>28</v>
      </c>
      <c r="R22" s="96">
        <v>3</v>
      </c>
      <c r="S22" s="96" t="s">
        <v>29</v>
      </c>
      <c r="T22" s="96">
        <v>5</v>
      </c>
      <c r="U22" s="96">
        <v>6</v>
      </c>
    </row>
    <row r="23" spans="1:21" ht="15" customHeight="1">
      <c r="M23" s="97"/>
      <c r="N23" s="94"/>
      <c r="O23" s="94"/>
      <c r="P23" s="95" t="s">
        <v>30</v>
      </c>
      <c r="Q23" s="96" t="s">
        <v>31</v>
      </c>
      <c r="R23" s="96" t="s">
        <v>32</v>
      </c>
      <c r="S23" s="96" t="s">
        <v>33</v>
      </c>
      <c r="T23" s="96" t="s">
        <v>9</v>
      </c>
      <c r="U23" s="96" t="s">
        <v>10</v>
      </c>
    </row>
    <row r="24" spans="1:21" ht="15" customHeight="1">
      <c r="M24" s="98"/>
      <c r="N24" s="99">
        <v>102</v>
      </c>
      <c r="O24" s="94" t="s">
        <v>15</v>
      </c>
      <c r="P24" s="96">
        <v>8</v>
      </c>
      <c r="Q24" s="100" t="str">
        <f>N24 &amp; "年" &amp; O24</f>
        <v>102年第二季</v>
      </c>
      <c r="R24" s="101">
        <f ca="1">OFFSET($A$1,P24-1,R22-1)</f>
        <v>5</v>
      </c>
      <c r="S24" s="101">
        <f ca="1">SUM(T24:U24)</f>
        <v>1</v>
      </c>
      <c r="T24" s="102">
        <f ca="1">OFFSET($A$1,P24-1,T22-1)</f>
        <v>0</v>
      </c>
      <c r="U24" s="102">
        <f ca="1">OFFSET($A$1,P24-1,U22-1)</f>
        <v>1</v>
      </c>
    </row>
    <row r="25" spans="1:21" ht="15" customHeight="1">
      <c r="M25" s="98"/>
      <c r="N25" s="103">
        <v>102</v>
      </c>
      <c r="O25" s="94" t="s">
        <v>34</v>
      </c>
      <c r="P25" s="103">
        <f ca="1">IF(LEFT(OFFSET($A$1,P24,0),1)="第",P24+1,P24+2)</f>
        <v>9</v>
      </c>
      <c r="Q25" s="100" t="str">
        <f>N25 &amp; "年" &amp; O25</f>
        <v>102年第三季</v>
      </c>
      <c r="R25" s="101">
        <f ca="1">OFFSET($A$1,P25-1,R22-1)</f>
        <v>3</v>
      </c>
      <c r="S25" s="101">
        <f ca="1">SUM(T25:U25)</f>
        <v>0</v>
      </c>
      <c r="T25" s="102">
        <f ca="1">OFFSET($A$1,P25-1,T22-1)</f>
        <v>0</v>
      </c>
      <c r="U25" s="102">
        <f ca="1">OFFSET($A$1,P25-1,U22-1)</f>
        <v>0</v>
      </c>
    </row>
    <row r="26" spans="1:21" ht="15" customHeight="1">
      <c r="M26" s="98"/>
      <c r="N26" s="103">
        <v>102</v>
      </c>
      <c r="O26" s="94" t="s">
        <v>35</v>
      </c>
      <c r="P26" s="103">
        <f ca="1">IF(LEFT(OFFSET($A$1,P25,0),1)="第",P25+1,P25+2)</f>
        <v>10</v>
      </c>
      <c r="Q26" s="100" t="str">
        <f>N26 &amp; "年" &amp; O26</f>
        <v>102年第四季</v>
      </c>
      <c r="R26" s="101">
        <f ca="1">OFFSET($A$1,P26-1,R22-1)</f>
        <v>4</v>
      </c>
      <c r="S26" s="101">
        <f ca="1">SUM(T26:U26)</f>
        <v>0</v>
      </c>
      <c r="T26" s="102">
        <f ca="1">OFFSET($A$1,P26-1,T22-1)</f>
        <v>0</v>
      </c>
      <c r="U26" s="102">
        <f ca="1">OFFSET($A$1,P26-1,U22-1)</f>
        <v>0</v>
      </c>
    </row>
    <row r="27" spans="1:21" ht="15" customHeight="1">
      <c r="M27" s="98"/>
      <c r="N27" s="103">
        <v>103</v>
      </c>
      <c r="O27" s="94" t="s">
        <v>36</v>
      </c>
      <c r="P27" s="103">
        <f ca="1">IF(LEFT(OFFSET($A$1,P26,0),1)="第",P26+1,P26+2)</f>
        <v>12</v>
      </c>
      <c r="Q27" s="100" t="str">
        <f>N27 &amp; "年" &amp; O27</f>
        <v>103年第一季</v>
      </c>
      <c r="R27" s="101">
        <f ca="1">OFFSET($A$1,P27-1,R22-1)</f>
        <v>7</v>
      </c>
      <c r="S27" s="101">
        <f ca="1">SUM(T27:U27)</f>
        <v>5</v>
      </c>
      <c r="T27" s="102">
        <f ca="1">OFFSET($A$1,P27-1,T22-1)</f>
        <v>1</v>
      </c>
      <c r="U27" s="102">
        <f ca="1">OFFSET($A$1,P27-1,U22-1)</f>
        <v>4</v>
      </c>
    </row>
    <row r="28" spans="1:21" ht="15" customHeight="1">
      <c r="M28" s="98"/>
      <c r="N28" s="103">
        <v>103</v>
      </c>
      <c r="O28" s="94" t="s">
        <v>37</v>
      </c>
      <c r="P28" s="103">
        <f ca="1">IF(LEFT(OFFSET($A$1,P27,0),1)="第",P27+1,P27+2)</f>
        <v>13</v>
      </c>
      <c r="Q28" s="100" t="str">
        <f>N28 &amp; "年" &amp; O28</f>
        <v>103年第二季</v>
      </c>
      <c r="R28" s="101">
        <f ca="1">OFFSET($A$1,P28-1,R22-1)</f>
        <v>1</v>
      </c>
      <c r="S28" s="101">
        <f ca="1">SUM(T28:U28)</f>
        <v>0</v>
      </c>
      <c r="T28" s="102">
        <f ca="1">OFFSET($A$1,P28-1,T22-1)</f>
        <v>0</v>
      </c>
      <c r="U28" s="102">
        <f ca="1">OFFSET($A$1,P28-1,U22-1)</f>
        <v>0</v>
      </c>
    </row>
    <row r="29" spans="1:21" ht="15" customHeight="1"/>
    <row r="30" spans="1:21" ht="15" customHeight="1"/>
    <row r="31" spans="1:21" ht="15" customHeight="1"/>
    <row r="32" spans="1:21" ht="15" customHeight="1"/>
    <row r="33" spans="1:18" ht="15" customHeight="1"/>
    <row r="34" spans="1:18" ht="15" customHeight="1"/>
    <row r="35" spans="1:18" ht="15" customHeight="1" thickBot="1">
      <c r="A35" s="104"/>
      <c r="B35" s="104"/>
      <c r="C35" s="104"/>
      <c r="D35" s="105"/>
      <c r="E35" s="104"/>
      <c r="F35" s="104"/>
      <c r="G35" s="104"/>
      <c r="H35" s="104"/>
      <c r="I35" s="106"/>
      <c r="J35" s="106"/>
      <c r="K35" s="106"/>
      <c r="M35" s="107"/>
      <c r="N35" s="107"/>
      <c r="O35" s="107"/>
      <c r="P35" s="107"/>
      <c r="Q35" s="107"/>
      <c r="R35" s="108"/>
    </row>
    <row r="36" spans="1:18" ht="15" customHeight="1" thickTop="1">
      <c r="A36" s="109"/>
      <c r="B36" s="110"/>
      <c r="C36" s="111"/>
      <c r="D36" s="112"/>
      <c r="E36" s="111"/>
      <c r="F36" s="111"/>
      <c r="G36" s="111"/>
      <c r="H36" s="111"/>
      <c r="I36" s="113"/>
      <c r="J36" s="113"/>
      <c r="K36" s="113"/>
      <c r="M36" s="108"/>
      <c r="N36" s="114"/>
      <c r="O36" s="108"/>
      <c r="P36" s="115"/>
      <c r="Q36" s="115"/>
      <c r="R36" s="108"/>
    </row>
    <row r="37" spans="1:18" ht="18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M37" s="108"/>
      <c r="N37" s="114"/>
      <c r="O37" s="108"/>
      <c r="P37" s="117"/>
      <c r="Q37" s="108"/>
      <c r="R37" s="108"/>
    </row>
    <row r="38" spans="1:18" ht="18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M38" s="108"/>
      <c r="N38" s="114"/>
      <c r="O38" s="108"/>
      <c r="P38" s="117"/>
      <c r="Q38" s="108"/>
      <c r="R38" s="108"/>
    </row>
    <row r="39" spans="1:18" ht="18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M39" s="108"/>
      <c r="N39" s="114"/>
      <c r="O39" s="108"/>
      <c r="P39" s="117"/>
      <c r="Q39" s="108"/>
      <c r="R39" s="108"/>
    </row>
    <row r="40" spans="1:18" ht="18" customHeight="1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M40" s="108"/>
      <c r="N40" s="114"/>
      <c r="O40" s="108"/>
      <c r="P40" s="117"/>
      <c r="Q40" s="108"/>
      <c r="R40" s="108"/>
    </row>
    <row r="41" spans="1:18" ht="18" customHeight="1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M41" s="108"/>
      <c r="N41" s="114"/>
      <c r="O41" s="108"/>
      <c r="P41" s="117"/>
      <c r="Q41" s="108"/>
      <c r="R41" s="108"/>
    </row>
    <row r="42" spans="1:18" ht="18" customHeight="1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M42" s="108"/>
      <c r="N42" s="114"/>
      <c r="O42" s="108"/>
      <c r="P42" s="117"/>
      <c r="Q42" s="108"/>
      <c r="R42" s="108"/>
    </row>
    <row r="43" spans="1:18" ht="18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M43" s="108"/>
      <c r="N43" s="114"/>
      <c r="O43" s="108"/>
      <c r="P43" s="117"/>
      <c r="Q43" s="108"/>
      <c r="R43" s="108"/>
    </row>
    <row r="44" spans="1:18" ht="18" customHeight="1">
      <c r="A44" s="111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M44" s="108"/>
      <c r="N44" s="114"/>
      <c r="O44" s="108"/>
      <c r="P44" s="117"/>
      <c r="Q44" s="108"/>
      <c r="R44" s="108"/>
    </row>
    <row r="45" spans="1:18" s="90" customFormat="1" ht="18" customHeight="1">
      <c r="A45" s="110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9"/>
      <c r="M45" s="108"/>
      <c r="N45" s="114"/>
      <c r="O45" s="108"/>
      <c r="P45" s="117"/>
      <c r="Q45" s="108"/>
      <c r="R45" s="108"/>
    </row>
    <row r="46" spans="1:18" s="90" customFormat="1" ht="16.5" customHeight="1">
      <c r="D46" s="120"/>
      <c r="I46" s="119"/>
      <c r="J46" s="119"/>
      <c r="K46" s="119"/>
      <c r="L46" s="119"/>
      <c r="M46" s="108"/>
      <c r="N46" s="108"/>
      <c r="O46" s="108"/>
      <c r="P46" s="108"/>
      <c r="Q46" s="108"/>
      <c r="R46" s="108"/>
    </row>
    <row r="47" spans="1:18" ht="16.5" customHeight="1">
      <c r="M47" s="108"/>
      <c r="N47" s="108"/>
      <c r="O47" s="108"/>
      <c r="P47" s="108"/>
      <c r="Q47" s="108"/>
      <c r="R47" s="108"/>
    </row>
    <row r="48" spans="1:18" ht="16.5" customHeight="1">
      <c r="M48" s="108"/>
      <c r="N48" s="108"/>
      <c r="O48" s="108"/>
      <c r="P48" s="108"/>
      <c r="Q48" s="108"/>
      <c r="R48" s="108"/>
    </row>
  </sheetData>
  <mergeCells count="9">
    <mergeCell ref="A1:K1"/>
    <mergeCell ref="A3:A4"/>
    <mergeCell ref="C3:C4"/>
    <mergeCell ref="D3:D4"/>
    <mergeCell ref="E3:F3"/>
    <mergeCell ref="G3:G4"/>
    <mergeCell ref="H3:H4"/>
    <mergeCell ref="I3:I4"/>
    <mergeCell ref="J3:K3"/>
  </mergeCells>
  <phoneticPr fontId="2" type="noConversion"/>
  <printOptions horizontalCentered="1" gridLinesSet="0"/>
  <pageMargins left="1.1023622047244095" right="1.1023622047244095" top="1.1811023622047245" bottom="1.1811023622047245" header="0.98425196850393704" footer="0.98425196850393704"/>
  <pageSetup paperSize="9" firstPageNumber="14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13.火災防護(14)</vt:lpstr>
      <vt:lpstr>database_15</vt:lpstr>
      <vt:lpstr>'13.火災防護(14)'!Print_Area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2014-10-31T03:04:13Z</dcterms:created>
  <dcterms:modified xsi:type="dcterms:W3CDTF">2014-10-31T03:04:13Z</dcterms:modified>
</cp:coreProperties>
</file>