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2.交通事故(13)" sheetId="1" r:id="rId1"/>
  </sheets>
  <externalReferences>
    <externalReference r:id="rId2"/>
  </externalReferences>
  <definedNames>
    <definedName name="_xlnm._FilterDatabase" localSheetId="0" hidden="1">'12.交通事故(13)'!$A$5:$M$19</definedName>
    <definedName name="database_1">#REF!</definedName>
    <definedName name="database_10">#REF!</definedName>
    <definedName name="database_11">#REF!</definedName>
    <definedName name="database_14">'12.交通事故(13)'!$A$5:$M$19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'12.交通事故(13)'!$A$1:$L$45</definedName>
  </definedNames>
  <calcPr calcId="125725"/>
</workbook>
</file>

<file path=xl/calcChain.xml><?xml version="1.0" encoding="utf-8"?>
<calcChain xmlns="http://schemas.openxmlformats.org/spreadsheetml/2006/main">
  <c r="R29" i="1"/>
  <c r="R28"/>
  <c r="R27"/>
  <c r="R26"/>
  <c r="Q26"/>
  <c r="Q27" s="1"/>
  <c r="T25"/>
  <c r="S25"/>
  <c r="R25"/>
  <c r="L18"/>
  <c r="K18"/>
  <c r="J18"/>
  <c r="I18"/>
  <c r="H18"/>
  <c r="G18"/>
  <c r="F18"/>
  <c r="E18"/>
  <c r="D18"/>
  <c r="C18"/>
  <c r="L16"/>
  <c r="K16"/>
  <c r="J16"/>
  <c r="I16"/>
  <c r="H16"/>
  <c r="G16"/>
  <c r="F16"/>
  <c r="E16"/>
  <c r="D16"/>
  <c r="C16"/>
  <c r="Q28" l="1"/>
  <c r="S27"/>
  <c r="T27"/>
  <c r="T26"/>
  <c r="S26"/>
  <c r="Q29" l="1"/>
  <c r="S28"/>
  <c r="T28"/>
  <c r="S29" l="1"/>
  <c r="T29"/>
</calcChain>
</file>

<file path=xl/sharedStrings.xml><?xml version="1.0" encoding="utf-8"?>
<sst xmlns="http://schemas.openxmlformats.org/spreadsheetml/2006/main" count="42" uniqueCount="39">
  <si>
    <t>十二、交通事故</t>
    <phoneticPr fontId="3" type="noConversion"/>
  </si>
  <si>
    <t>年(季)別</t>
  </si>
  <si>
    <t>交通事故
發生件數</t>
    <phoneticPr fontId="3" type="noConversion"/>
  </si>
  <si>
    <t>每千輛機動
車肇事件數</t>
    <phoneticPr fontId="3" type="noConversion"/>
  </si>
  <si>
    <r>
      <t>駕駛人過失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件</t>
    </r>
    <r>
      <rPr>
        <sz val="10"/>
        <rFont val="Times New Roman"/>
        <family val="1"/>
      </rPr>
      <t>)</t>
    </r>
    <phoneticPr fontId="3" type="noConversion"/>
  </si>
  <si>
    <r>
      <t>死傷人數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人</t>
    </r>
    <r>
      <rPr>
        <sz val="10"/>
        <rFont val="Times New Roman"/>
        <family val="1"/>
      </rPr>
      <t>)</t>
    </r>
    <phoneticPr fontId="3" type="noConversion"/>
  </si>
  <si>
    <t>違反道路交通
管理舉發件數</t>
    <phoneticPr fontId="3" type="noConversion"/>
  </si>
  <si>
    <t>合計</t>
    <phoneticPr fontId="3" type="noConversion"/>
  </si>
  <si>
    <t>汽車</t>
  </si>
  <si>
    <t>機車</t>
  </si>
  <si>
    <t>其他</t>
  </si>
  <si>
    <t>死亡</t>
  </si>
  <si>
    <t>受傷</t>
  </si>
  <si>
    <t>101年</t>
    <phoneticPr fontId="3" type="noConversion"/>
  </si>
  <si>
    <t>102年</t>
    <phoneticPr fontId="3" type="noConversion"/>
  </si>
  <si>
    <t>第二季</t>
    <phoneticPr fontId="3" type="noConversion"/>
  </si>
  <si>
    <t>第三季</t>
    <phoneticPr fontId="3" type="noConversion"/>
  </si>
  <si>
    <t>第四季</t>
    <phoneticPr fontId="3" type="noConversion"/>
  </si>
  <si>
    <t>103年</t>
    <phoneticPr fontId="3" type="noConversion"/>
  </si>
  <si>
    <t>第一季</t>
    <phoneticPr fontId="3" type="noConversion"/>
  </si>
  <si>
    <t>...</t>
  </si>
  <si>
    <t>...</t>
    <phoneticPr fontId="3" type="noConversion"/>
  </si>
  <si>
    <t>當季較上</t>
  </si>
  <si>
    <r>
      <t>件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千輛</t>
    </r>
    <phoneticPr fontId="3" type="noConversion"/>
  </si>
  <si>
    <t>季增減％</t>
  </si>
  <si>
    <t>當季較上年</t>
  </si>
  <si>
    <t>件/千輛</t>
  </si>
  <si>
    <t>同季增減％</t>
  </si>
  <si>
    <t>資料來源：澎湖縣政府警察局公務統計報表</t>
    <phoneticPr fontId="3" type="noConversion"/>
  </si>
  <si>
    <t>說　　明：本表為造成人員當場或二十四小時內死亡或重傷之交通事故。</t>
  </si>
  <si>
    <t>欄號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</si>
  <si>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</si>
  <si>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</si>
  <si>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r>
      <t>交通事故發生件數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件</t>
    </r>
    <r>
      <rPr>
        <sz val="12"/>
        <color indexed="12"/>
        <rFont val="Times New Roman"/>
        <family val="1"/>
      </rPr>
      <t>)</t>
    </r>
    <phoneticPr fontId="3" type="noConversion"/>
  </si>
  <si>
    <r>
      <t>死傷人數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人</t>
    </r>
    <r>
      <rPr>
        <sz val="12"/>
        <color indexed="12"/>
        <rFont val="Times New Roman"/>
        <family val="1"/>
      </rPr>
      <t>)</t>
    </r>
    <phoneticPr fontId="3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</si>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</sst>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3">
    <numFmt numFmtId="176" formatCode="#\ ##0"/>
    <numFmt numFmtId="177" formatCode="#,##0;\-#,##0;&quot;－&quot;;@"/>
    <numFmt numFmtId="178" formatCode="#,##0.00;\-#,##0.00;&quot;－&quot;;@"/>
  </numFmts>
  <fonts count="19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2"/>
      <name val="Arial Narrow"/>
      <family val="2"/>
    </font>
    <font>
      <sz val="12"/>
      <color indexed="12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176" fontId="4" fillId="0" borderId="0" xfId="0" applyNumberFormat="1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2" fontId="5" fillId="0" borderId="0" xfId="0" applyNumberFormat="1" applyFont="1"/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 wrapText="1" justifyLastLine="1"/>
    </xf>
    <xf numFmtId="2" fontId="5" fillId="2" borderId="3" xfId="0" applyNumberFormat="1" applyFont="1" applyFill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wrapText="1" justifyLastLine="1"/>
    </xf>
    <xf numFmtId="176" fontId="5" fillId="0" borderId="0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horizontal="distributed" vertical="center" justifyLastLine="1"/>
    </xf>
    <xf numFmtId="2" fontId="5" fillId="2" borderId="10" xfId="0" applyNumberFormat="1" applyFont="1" applyFill="1" applyBorder="1" applyAlignment="1">
      <alignment horizontal="distributed" vertical="center" justifyLastLine="1"/>
    </xf>
    <xf numFmtId="2" fontId="5" fillId="0" borderId="11" xfId="0" applyNumberFormat="1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horizontal="distributed" vertical="center" justifyLastLine="1"/>
    </xf>
    <xf numFmtId="0" fontId="4" fillId="0" borderId="0" xfId="0" applyFont="1" applyAlignment="1"/>
    <xf numFmtId="0" fontId="7" fillId="0" borderId="0" xfId="0" applyFont="1" applyBorder="1" applyAlignment="1">
      <alignment vertical="top"/>
    </xf>
    <xf numFmtId="177" fontId="8" fillId="0" borderId="13" xfId="0" applyNumberFormat="1" applyFont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top"/>
    </xf>
    <xf numFmtId="177" fontId="8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 vertical="top"/>
    </xf>
    <xf numFmtId="177" fontId="8" fillId="0" borderId="14" xfId="0" applyNumberFormat="1" applyFont="1" applyFill="1" applyBorder="1" applyAlignment="1">
      <alignment horizontal="right" vertical="top" shrinkToFit="1"/>
    </xf>
    <xf numFmtId="178" fontId="8" fillId="0" borderId="14" xfId="0" applyNumberFormat="1" applyFont="1" applyFill="1" applyBorder="1" applyAlignment="1">
      <alignment horizontal="right" vertical="top" shrinkToFit="1"/>
    </xf>
    <xf numFmtId="0" fontId="5" fillId="0" borderId="15" xfId="0" applyFont="1" applyFill="1" applyBorder="1" applyAlignment="1">
      <alignment horizontal="right" vertical="top"/>
    </xf>
    <xf numFmtId="177" fontId="9" fillId="0" borderId="0" xfId="0" applyNumberFormat="1" applyFont="1" applyAlignment="1">
      <alignment horizontal="right" vertical="top"/>
    </xf>
    <xf numFmtId="0" fontId="5" fillId="3" borderId="0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 vertical="top"/>
    </xf>
    <xf numFmtId="177" fontId="8" fillId="3" borderId="0" xfId="0" applyNumberFormat="1" applyFont="1" applyFill="1" applyBorder="1" applyAlignment="1">
      <alignment horizontal="right" vertical="top" shrinkToFit="1"/>
    </xf>
    <xf numFmtId="178" fontId="8" fillId="3" borderId="0" xfId="0" applyNumberFormat="1" applyFont="1" applyFill="1" applyBorder="1" applyAlignment="1">
      <alignment horizontal="right" vertical="top" shrinkToFit="1"/>
    </xf>
    <xf numFmtId="177" fontId="9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/>
    </xf>
    <xf numFmtId="0" fontId="5" fillId="0" borderId="16" xfId="0" applyFont="1" applyFill="1" applyBorder="1" applyAlignment="1">
      <alignment horizontal="right" vertical="top"/>
    </xf>
    <xf numFmtId="177" fontId="8" fillId="0" borderId="0" xfId="0" applyNumberFormat="1" applyFont="1" applyFill="1" applyBorder="1" applyAlignment="1">
      <alignment horizontal="right" vertical="top" shrinkToFit="1"/>
    </xf>
    <xf numFmtId="178" fontId="8" fillId="0" borderId="0" xfId="0" applyNumberFormat="1" applyFont="1" applyFill="1" applyBorder="1" applyAlignment="1">
      <alignment horizontal="right" vertical="top" shrinkToFit="1"/>
    </xf>
    <xf numFmtId="177" fontId="9" fillId="0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5" fillId="0" borderId="0" xfId="0" applyFont="1" applyBorder="1" applyAlignment="1">
      <alignment horizontal="right" vertical="top"/>
    </xf>
    <xf numFmtId="177" fontId="8" fillId="0" borderId="13" xfId="0" applyNumberFormat="1" applyFont="1" applyBorder="1" applyAlignment="1">
      <alignment horizontal="right" vertical="top" shrinkToFit="1"/>
    </xf>
    <xf numFmtId="177" fontId="8" fillId="0" borderId="0" xfId="0" applyNumberFormat="1" applyFont="1" applyAlignment="1">
      <alignment horizontal="right" vertical="top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fill" vertical="center"/>
    </xf>
    <xf numFmtId="49" fontId="5" fillId="0" borderId="17" xfId="0" applyNumberFormat="1" applyFont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2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fill" vertical="center" wrapText="1"/>
    </xf>
    <xf numFmtId="178" fontId="8" fillId="0" borderId="19" xfId="0" applyNumberFormat="1" applyFont="1" applyBorder="1" applyAlignment="1">
      <alignment horizontal="right" vertical="center" shrinkToFit="1"/>
    </xf>
    <xf numFmtId="178" fontId="8" fillId="0" borderId="18" xfId="0" applyNumberFormat="1" applyFont="1" applyBorder="1" applyAlignment="1">
      <alignment horizontal="right" vertical="center" shrinkToFit="1"/>
    </xf>
    <xf numFmtId="178" fontId="10" fillId="0" borderId="18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fill" vertical="center" wrapText="1"/>
    </xf>
    <xf numFmtId="176" fontId="11" fillId="0" borderId="13" xfId="0" applyNumberFormat="1" applyFont="1" applyBorder="1" applyAlignment="1">
      <alignment horizontal="right" vertical="center" shrinkToFit="1"/>
    </xf>
    <xf numFmtId="2" fontId="5" fillId="0" borderId="20" xfId="0" applyNumberFormat="1" applyFont="1" applyBorder="1" applyAlignment="1">
      <alignment horizontal="right" vertical="center" shrinkToFit="1"/>
    </xf>
    <xf numFmtId="178" fontId="10" fillId="0" borderId="0" xfId="0" applyNumberFormat="1" applyFont="1" applyBorder="1" applyAlignment="1">
      <alignment horizontal="right" vertical="center" shrinkToFit="1"/>
    </xf>
    <xf numFmtId="178" fontId="11" fillId="0" borderId="0" xfId="0" applyNumberFormat="1" applyFont="1" applyBorder="1" applyAlignment="1">
      <alignment horizontal="right" vertical="center" shrinkToFit="1"/>
    </xf>
    <xf numFmtId="176" fontId="11" fillId="0" borderId="0" xfId="0" applyNumberFormat="1" applyFont="1" applyBorder="1" applyAlignment="1">
      <alignment horizontal="right" vertical="center" shrinkToFit="1"/>
    </xf>
    <xf numFmtId="2" fontId="5" fillId="0" borderId="8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fill" vertical="center" wrapText="1"/>
    </xf>
    <xf numFmtId="178" fontId="8" fillId="0" borderId="21" xfId="0" applyNumberFormat="1" applyFont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10" fillId="0" borderId="8" xfId="0" applyNumberFormat="1" applyFont="1" applyBorder="1" applyAlignment="1">
      <alignment horizontal="right" vertical="center" shrinkToFit="1"/>
    </xf>
    <xf numFmtId="176" fontId="5" fillId="0" borderId="0" xfId="0" applyNumberFormat="1" applyFont="1" applyBorder="1"/>
    <xf numFmtId="0" fontId="4" fillId="0" borderId="0" xfId="0" applyFont="1" applyBorder="1"/>
    <xf numFmtId="2" fontId="4" fillId="0" borderId="0" xfId="0" applyNumberFormat="1" applyFont="1"/>
    <xf numFmtId="176" fontId="4" fillId="0" borderId="0" xfId="0" applyNumberFormat="1" applyFont="1" applyBorder="1"/>
    <xf numFmtId="0" fontId="4" fillId="4" borderId="0" xfId="0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176" fontId="4" fillId="0" borderId="0" xfId="0" applyNumberFormat="1" applyFont="1"/>
    <xf numFmtId="0" fontId="4" fillId="0" borderId="22" xfId="0" applyFont="1" applyFill="1" applyBorder="1" applyAlignment="1">
      <alignment horizontal="right" vertical="top"/>
    </xf>
    <xf numFmtId="0" fontId="12" fillId="0" borderId="22" xfId="0" applyFont="1" applyFill="1" applyBorder="1" applyAlignment="1">
      <alignment horizontal="right" vertical="top"/>
    </xf>
    <xf numFmtId="0" fontId="12" fillId="6" borderId="2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22" xfId="0" applyFont="1" applyBorder="1" applyAlignment="1">
      <alignment horizontal="right" vertical="top"/>
    </xf>
    <xf numFmtId="0" fontId="4" fillId="7" borderId="22" xfId="0" applyFont="1" applyFill="1" applyBorder="1" applyAlignment="1">
      <alignment horizontal="right" vertical="top"/>
    </xf>
    <xf numFmtId="177" fontId="4" fillId="3" borderId="22" xfId="0" applyNumberFormat="1" applyFont="1" applyFill="1" applyBorder="1" applyAlignment="1">
      <alignment horizontal="right" vertical="top"/>
    </xf>
    <xf numFmtId="0" fontId="4" fillId="0" borderId="22" xfId="0" applyFont="1" applyBorder="1" applyAlignment="1">
      <alignment horizontal="right"/>
    </xf>
    <xf numFmtId="0" fontId="4" fillId="0" borderId="23" xfId="0" applyFont="1" applyBorder="1"/>
    <xf numFmtId="2" fontId="4" fillId="0" borderId="23" xfId="0" applyNumberFormat="1" applyFont="1" applyBorder="1"/>
    <xf numFmtId="176" fontId="4" fillId="0" borderId="23" xfId="0" applyNumberFormat="1" applyFont="1" applyBorder="1"/>
    <xf numFmtId="0" fontId="14" fillId="0" borderId="0" xfId="0" applyFont="1" applyFill="1" applyBorder="1"/>
    <xf numFmtId="0" fontId="4" fillId="0" borderId="0" xfId="0" applyFont="1" applyFill="1" applyBorder="1"/>
    <xf numFmtId="0" fontId="15" fillId="0" borderId="0" xfId="0" applyFont="1"/>
    <xf numFmtId="0" fontId="16" fillId="0" borderId="0" xfId="0" applyFont="1" applyBorder="1"/>
    <xf numFmtId="0" fontId="16" fillId="0" borderId="0" xfId="0" applyFont="1"/>
    <xf numFmtId="2" fontId="16" fillId="0" borderId="0" xfId="0" applyNumberFormat="1" applyFont="1"/>
    <xf numFmtId="176" fontId="16" fillId="0" borderId="0" xfId="0" applyNumberFormat="1" applyFont="1"/>
    <xf numFmtId="0" fontId="5" fillId="0" borderId="0" xfId="0" applyFont="1" applyFill="1" applyBorder="1"/>
    <xf numFmtId="0" fontId="17" fillId="0" borderId="0" xfId="0" applyFont="1" applyFill="1" applyBorder="1"/>
    <xf numFmtId="0" fontId="16" fillId="0" borderId="0" xfId="0" applyFont="1" applyAlignment="1">
      <alignment horizontal="distributed"/>
    </xf>
    <xf numFmtId="0" fontId="12" fillId="0" borderId="0" xfId="0" applyFont="1" applyFill="1" applyBorder="1"/>
    <xf numFmtId="0" fontId="16" fillId="0" borderId="0" xfId="0" applyFont="1" applyAlignment="1">
      <alignment horizontal="left"/>
    </xf>
    <xf numFmtId="2" fontId="4" fillId="0" borderId="0" xfId="0" applyNumberFormat="1" applyFont="1" applyBorder="1"/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6.2166962699822394E-2"/>
          <c:y val="0.128289679741596"/>
          <c:w val="0.85612788632326864"/>
          <c:h val="0.74342224670771018"/>
        </c:manualLayout>
      </c:layout>
      <c:barChart>
        <c:barDir val="col"/>
        <c:grouping val="clustered"/>
        <c:ser>
          <c:idx val="1"/>
          <c:order val="0"/>
          <c:tx>
            <c:strRef>
              <c:f>'12.交通事故(13)'!$S$24</c:f>
              <c:strCache>
                <c:ptCount val="1"/>
                <c:pt idx="0">
                  <c:v>交通事故發生件數(件)</c:v>
                </c:pt>
              </c:strCache>
            </c:strRef>
          </c:tx>
          <c:spPr>
            <a:gradFill rotWithShape="0">
              <a:gsLst>
                <a:gs pos="0">
                  <a:srgbClr val="CCFFCC">
                    <a:gamma/>
                    <a:shade val="46275"/>
                    <a:invGamma/>
                  </a:srgbClr>
                </a:gs>
                <a:gs pos="100000">
                  <a:srgbClr val="CCFFCC"/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numFmt formatCode="0_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zh-TW"/>
              </a:p>
            </c:txPr>
            <c:showVal val="1"/>
          </c:dLbls>
          <c:cat>
            <c:strRef>
              <c:f>'12.交通事故(13)'!$R$25:$R$29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'12.交通事故(13)'!$S$25:$S$29</c:f>
              <c:numCache>
                <c:formatCode>#,##0;\-#,##0;"－";@</c:formatCode>
                <c:ptCount val="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0"/>
          <c:order val="1"/>
          <c:tx>
            <c:strRef>
              <c:f>'12.交通事故(13)'!$T$24</c:f>
              <c:strCache>
                <c:ptCount val="1"/>
                <c:pt idx="0">
                  <c:v>死傷人數(人)</c:v>
                </c:pt>
              </c:strCache>
            </c:strRef>
          </c:tx>
          <c:spPr>
            <a:gradFill rotWithShape="0">
              <a:gsLst>
                <a:gs pos="0">
                  <a:srgbClr val="FF9900">
                    <a:gamma/>
                    <a:shade val="46275"/>
                    <a:invGamma/>
                  </a:srgbClr>
                </a:gs>
                <a:gs pos="50000">
                  <a:srgbClr val="FF9900"/>
                </a:gs>
                <a:gs pos="100000">
                  <a:srgbClr val="FF990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numFmt formatCode="0_);[Red]\(0\)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zh-TW"/>
              </a:p>
            </c:txPr>
            <c:showVal val="1"/>
          </c:dLbls>
          <c:val>
            <c:numRef>
              <c:f>'12.交通事故(13)'!$T$25:$T$29</c:f>
              <c:numCache>
                <c:formatCode>#,##0;\-#,##0;"－";@</c:formatCode>
                <c:ptCount val="5"/>
                <c:pt idx="0">
                  <c:v>2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</c:ser>
        <c:axId val="267739904"/>
        <c:axId val="267741440"/>
      </c:barChart>
      <c:catAx>
        <c:axId val="267739904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67741440"/>
        <c:crosses val="autoZero"/>
        <c:auto val="1"/>
        <c:lblAlgn val="ctr"/>
        <c:lblOffset val="100"/>
        <c:tickLblSkip val="1"/>
        <c:tickMarkSkip val="1"/>
      </c:catAx>
      <c:valAx>
        <c:axId val="267741440"/>
        <c:scaling>
          <c:orientation val="minMax"/>
          <c:max val="14"/>
        </c:scaling>
        <c:axPos val="l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67739904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483126110124338"/>
          <c:y val="2.6315789473684216E-2"/>
          <c:w val="0.42806394316163432"/>
          <c:h val="8.223684210526337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95250</xdr:rowOff>
    </xdr:from>
    <xdr:to>
      <xdr:col>11</xdr:col>
      <xdr:colOff>819150</xdr:colOff>
      <xdr:row>35</xdr:row>
      <xdr:rowOff>133350</xdr:rowOff>
    </xdr:to>
    <xdr:graphicFrame macro="">
      <xdr:nvGraphicFramePr>
        <xdr:cNvPr id="2" name="Chart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36</xdr:row>
      <xdr:rowOff>85725</xdr:rowOff>
    </xdr:from>
    <xdr:to>
      <xdr:col>11</xdr:col>
      <xdr:colOff>819150</xdr:colOff>
      <xdr:row>45</xdr:row>
      <xdr:rowOff>19050</xdr:rowOff>
    </xdr:to>
    <xdr:sp macro="" textlink="">
      <xdr:nvSpPr>
        <xdr:cNvPr id="3" name="Text Box 42"/>
        <xdr:cNvSpPr txBox="1">
          <a:spLocks noChangeArrowheads="1"/>
        </xdr:cNvSpPr>
      </xdr:nvSpPr>
      <xdr:spPr bwMode="auto">
        <a:xfrm>
          <a:off x="19050" y="6829425"/>
          <a:ext cx="5343525" cy="1952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季發生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件重大交通事教，平均每千輛機動車輛無肇事案件。駕駛人過失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件，造成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人死亡，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人受傷。舉發違反道路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交通管理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2,390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61.16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％，較上年同季增加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37.12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0.0182</cdr:x>
      <cdr:y>0.01639</cdr:y>
    </cdr:from>
    <cdr:to>
      <cdr:x>0.12109</cdr:x>
      <cdr:y>0.09184</cdr:y>
    </cdr:to>
    <cdr:sp macro="" textlink="">
      <cdr:nvSpPr>
        <cdr:cNvPr id="174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930" y="50800"/>
          <a:ext cx="552750" cy="2191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件、人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9"/>
  <sheetViews>
    <sheetView showGridLines="0" tabSelected="1" workbookViewId="0">
      <selection sqref="A1:L1"/>
    </sheetView>
  </sheetViews>
  <sheetFormatPr defaultRowHeight="16.5" customHeight="1"/>
  <cols>
    <col min="1" max="1" width="8.625" style="3" customWidth="1"/>
    <col min="2" max="2" width="0.375" style="79" customWidth="1"/>
    <col min="3" max="3" width="7.625" style="3" customWidth="1"/>
    <col min="4" max="4" width="9.625" style="80" customWidth="1"/>
    <col min="5" max="5" width="5.125" style="80" customWidth="1"/>
    <col min="6" max="8" width="4.625" style="3" customWidth="1"/>
    <col min="9" max="9" width="5.125" style="3" customWidth="1"/>
    <col min="10" max="11" width="4.625" style="3" customWidth="1"/>
    <col min="12" max="12" width="11.125" style="85" customWidth="1"/>
    <col min="13" max="13" width="0.875" style="85" customWidth="1"/>
    <col min="14" max="15" width="3.625" style="3" hidden="1" customWidth="1"/>
    <col min="16" max="16" width="8.625" style="3" hidden="1" customWidth="1"/>
    <col min="17" max="17" width="4.625" style="3" hidden="1" customWidth="1"/>
    <col min="18" max="18" width="14.625" style="3" hidden="1" customWidth="1"/>
    <col min="19" max="37" width="0" style="3" hidden="1" customWidth="1"/>
    <col min="38" max="16384" width="9" style="3"/>
  </cols>
  <sheetData>
    <row r="1" spans="1:13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15" customHeight="1" thickBot="1">
      <c r="A2" s="4"/>
      <c r="B2" s="5"/>
      <c r="C2" s="4"/>
      <c r="D2" s="6"/>
      <c r="E2" s="6"/>
      <c r="F2" s="4"/>
      <c r="G2" s="4"/>
      <c r="H2" s="4"/>
      <c r="I2" s="4"/>
      <c r="J2" s="4"/>
      <c r="K2" s="4"/>
      <c r="L2" s="4"/>
      <c r="M2" s="4"/>
    </row>
    <row r="3" spans="1:13" s="16" customFormat="1" ht="15" customHeight="1">
      <c r="A3" s="7" t="s">
        <v>1</v>
      </c>
      <c r="B3" s="8"/>
      <c r="C3" s="9" t="s">
        <v>2</v>
      </c>
      <c r="D3" s="10" t="s">
        <v>3</v>
      </c>
      <c r="E3" s="11" t="s">
        <v>4</v>
      </c>
      <c r="F3" s="12"/>
      <c r="G3" s="12"/>
      <c r="H3" s="13"/>
      <c r="I3" s="11" t="s">
        <v>5</v>
      </c>
      <c r="J3" s="12"/>
      <c r="K3" s="13"/>
      <c r="L3" s="14" t="s">
        <v>6</v>
      </c>
      <c r="M3" s="15"/>
    </row>
    <row r="4" spans="1:13" s="24" customFormat="1" ht="15" customHeight="1" thickBot="1">
      <c r="A4" s="17"/>
      <c r="B4" s="18"/>
      <c r="C4" s="19"/>
      <c r="D4" s="20"/>
      <c r="E4" s="21" t="s">
        <v>7</v>
      </c>
      <c r="F4" s="22" t="s">
        <v>8</v>
      </c>
      <c r="G4" s="22" t="s">
        <v>9</v>
      </c>
      <c r="H4" s="22" t="s">
        <v>10</v>
      </c>
      <c r="I4" s="21" t="s">
        <v>7</v>
      </c>
      <c r="J4" s="22" t="s">
        <v>11</v>
      </c>
      <c r="K4" s="22" t="s">
        <v>12</v>
      </c>
      <c r="L4" s="23"/>
      <c r="M4" s="15"/>
    </row>
    <row r="5" spans="1:13" s="29" customFormat="1" ht="9.9499999999999993" customHeight="1">
      <c r="A5" s="25"/>
      <c r="B5" s="25"/>
      <c r="C5" s="26"/>
      <c r="D5" s="27"/>
      <c r="E5" s="27"/>
      <c r="F5" s="27"/>
      <c r="G5" s="27"/>
      <c r="H5" s="27"/>
      <c r="I5" s="27"/>
      <c r="J5" s="27"/>
      <c r="K5" s="27"/>
      <c r="L5" s="28"/>
      <c r="M5" s="28"/>
    </row>
    <row r="6" spans="1:13" s="29" customFormat="1" ht="15" customHeight="1">
      <c r="A6" s="30" t="s">
        <v>13</v>
      </c>
      <c r="B6" s="31"/>
      <c r="C6" s="32">
        <v>4</v>
      </c>
      <c r="D6" s="33">
        <v>0.04</v>
      </c>
      <c r="E6" s="32">
        <v>4</v>
      </c>
      <c r="F6" s="32">
        <v>0</v>
      </c>
      <c r="G6" s="32">
        <v>4</v>
      </c>
      <c r="H6" s="32">
        <v>0</v>
      </c>
      <c r="I6" s="32">
        <v>5</v>
      </c>
      <c r="J6" s="32">
        <v>4</v>
      </c>
      <c r="K6" s="32">
        <v>1</v>
      </c>
      <c r="L6" s="32">
        <v>6095</v>
      </c>
      <c r="M6" s="28"/>
    </row>
    <row r="7" spans="1:13" s="29" customFormat="1" ht="15" customHeight="1">
      <c r="A7" s="30" t="s">
        <v>14</v>
      </c>
      <c r="B7" s="34"/>
      <c r="C7" s="32"/>
      <c r="D7" s="33"/>
      <c r="E7" s="32"/>
      <c r="F7" s="32"/>
      <c r="G7" s="32"/>
      <c r="H7" s="32"/>
      <c r="I7" s="32"/>
      <c r="J7" s="32"/>
      <c r="K7" s="32"/>
      <c r="L7" s="32"/>
      <c r="M7" s="35"/>
    </row>
    <row r="8" spans="1:13" s="41" customFormat="1" ht="15" customHeight="1">
      <c r="A8" s="36" t="s">
        <v>15</v>
      </c>
      <c r="B8" s="37"/>
      <c r="C8" s="38">
        <v>1</v>
      </c>
      <c r="D8" s="39">
        <v>0.01</v>
      </c>
      <c r="E8" s="38">
        <v>1</v>
      </c>
      <c r="F8" s="38">
        <v>0</v>
      </c>
      <c r="G8" s="38">
        <v>1</v>
      </c>
      <c r="H8" s="38">
        <v>0</v>
      </c>
      <c r="I8" s="38">
        <v>2</v>
      </c>
      <c r="J8" s="38">
        <v>1</v>
      </c>
      <c r="K8" s="38">
        <v>1</v>
      </c>
      <c r="L8" s="38">
        <v>1743</v>
      </c>
      <c r="M8" s="40"/>
    </row>
    <row r="9" spans="1:13" s="47" customFormat="1" ht="15" customHeight="1">
      <c r="A9" s="42" t="s">
        <v>16</v>
      </c>
      <c r="B9" s="43"/>
      <c r="C9" s="44">
        <v>1</v>
      </c>
      <c r="D9" s="45">
        <v>0.01</v>
      </c>
      <c r="E9" s="44">
        <v>1</v>
      </c>
      <c r="F9" s="44">
        <v>1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2159</v>
      </c>
      <c r="M9" s="46"/>
    </row>
    <row r="10" spans="1:13" s="29" customFormat="1" ht="15" customHeight="1">
      <c r="A10" s="36" t="s">
        <v>17</v>
      </c>
      <c r="B10" s="37"/>
      <c r="C10" s="38">
        <v>2</v>
      </c>
      <c r="D10" s="39">
        <v>0.02</v>
      </c>
      <c r="E10" s="38">
        <v>2</v>
      </c>
      <c r="F10" s="38">
        <v>2</v>
      </c>
      <c r="G10" s="38">
        <v>0</v>
      </c>
      <c r="H10" s="38">
        <v>0</v>
      </c>
      <c r="I10" s="38">
        <v>4</v>
      </c>
      <c r="J10" s="38">
        <v>2</v>
      </c>
      <c r="K10" s="38">
        <v>2</v>
      </c>
      <c r="L10" s="38">
        <v>1276</v>
      </c>
      <c r="M10" s="35"/>
    </row>
    <row r="11" spans="1:13" s="29" customFormat="1" ht="15" customHeight="1">
      <c r="A11" s="30" t="s">
        <v>18</v>
      </c>
      <c r="B11" s="34"/>
      <c r="C11" s="32"/>
      <c r="D11" s="33"/>
      <c r="E11" s="32"/>
      <c r="F11" s="32"/>
      <c r="G11" s="32"/>
      <c r="H11" s="32"/>
      <c r="I11" s="32"/>
      <c r="J11" s="32"/>
      <c r="K11" s="32"/>
      <c r="L11" s="32"/>
      <c r="M11" s="35"/>
    </row>
    <row r="12" spans="1:13" s="47" customFormat="1" ht="15" customHeight="1">
      <c r="A12" s="42" t="s">
        <v>19</v>
      </c>
      <c r="B12" s="43"/>
      <c r="C12" s="44">
        <v>0</v>
      </c>
      <c r="D12" s="45" t="s">
        <v>20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1483</v>
      </c>
      <c r="M12" s="46"/>
    </row>
    <row r="13" spans="1:13" s="41" customFormat="1" ht="15" customHeight="1">
      <c r="A13" s="36" t="s">
        <v>15</v>
      </c>
      <c r="B13" s="37"/>
      <c r="C13" s="38">
        <v>1</v>
      </c>
      <c r="D13" s="39" t="s">
        <v>21</v>
      </c>
      <c r="E13" s="38">
        <v>1</v>
      </c>
      <c r="F13" s="38">
        <v>1</v>
      </c>
      <c r="G13" s="38">
        <v>0</v>
      </c>
      <c r="H13" s="38">
        <v>0</v>
      </c>
      <c r="I13" s="38">
        <v>3</v>
      </c>
      <c r="J13" s="38">
        <v>1</v>
      </c>
      <c r="K13" s="38">
        <v>2</v>
      </c>
      <c r="L13" s="38">
        <v>2390</v>
      </c>
      <c r="M13" s="40"/>
    </row>
    <row r="14" spans="1:13" s="29" customFormat="1" ht="9.9499999999999993" customHeight="1" thickBot="1">
      <c r="A14" s="48"/>
      <c r="B14" s="48"/>
      <c r="C14" s="49"/>
      <c r="D14" s="50"/>
      <c r="E14" s="50"/>
      <c r="F14" s="50"/>
      <c r="G14" s="50"/>
      <c r="H14" s="50"/>
      <c r="I14" s="50"/>
      <c r="J14" s="50"/>
      <c r="K14" s="50"/>
      <c r="L14" s="50"/>
      <c r="M14" s="35"/>
    </row>
    <row r="15" spans="1:13" s="58" customFormat="1" ht="15" customHeight="1">
      <c r="A15" s="51" t="s">
        <v>22</v>
      </c>
      <c r="B15" s="52"/>
      <c r="C15" s="53"/>
      <c r="D15" s="54" t="s">
        <v>23</v>
      </c>
      <c r="E15" s="54"/>
      <c r="F15" s="55"/>
      <c r="G15" s="55"/>
      <c r="H15" s="55"/>
      <c r="I15" s="55"/>
      <c r="J15" s="55"/>
      <c r="K15" s="55"/>
      <c r="L15" s="56"/>
      <c r="M15" s="57"/>
    </row>
    <row r="16" spans="1:13" s="65" customFormat="1" ht="15" customHeight="1">
      <c r="A16" s="59" t="s">
        <v>24</v>
      </c>
      <c r="B16" s="60"/>
      <c r="C16" s="61" t="str">
        <f ca="1">IF(OFFSET(C16,-4,0)="",IF(ISERR((OFFSET(C16,-3,0)/OFFSET(C16,-5,0)-1)*100),"－",(OFFSET(C16,-3,0)/OFFSET(C16,-5,0)-1)*100),IF(ISERR((OFFSET(C16,-3,0)/OFFSET(C16,-4,0)-1)*100),"－",(OFFSET(C16,-3,0)/OFFSET(C16,-4,0)-1)*100))</f>
        <v>－</v>
      </c>
      <c r="D16" s="62" t="str">
        <f ca="1">IF(OFFSET(D16,-4,0)="",IF(ISERR(OFFSET(D16,-3,0)-OFFSET(D16,-5,0)),"－",(OFFSET(D16,-3,0)-OFFSET(D16,-5,0))),IF(ISERR(OFFSET(D16,-3,0)-OFFSET(D16,-4,0)),"－",(OFFSET(D16,-3,0)-OFFSET(D16,-4,0))))</f>
        <v>－</v>
      </c>
      <c r="E16" s="63" t="str">
        <f t="shared" ref="E16:L16" ca="1" si="0">IF(OFFSET(E16,-4,0)="",IF(ISERR((OFFSET(E16,-3,0)/OFFSET(E16,-5,0)-1)*100),"－",(OFFSET(E16,-3,0)/OFFSET(E16,-5,0)-1)*100),IF(ISERR((OFFSET(E16,-3,0)/OFFSET(E16,-4,0)-1)*100),"－",(OFFSET(E16,-3,0)/OFFSET(E16,-4,0)-1)*100))</f>
        <v>－</v>
      </c>
      <c r="F16" s="63" t="str">
        <f t="shared" ca="1" si="0"/>
        <v>－</v>
      </c>
      <c r="G16" s="63" t="str">
        <f t="shared" ca="1" si="0"/>
        <v>－</v>
      </c>
      <c r="H16" s="62" t="str">
        <f t="shared" ca="1" si="0"/>
        <v>－</v>
      </c>
      <c r="I16" s="63" t="str">
        <f t="shared" ca="1" si="0"/>
        <v>－</v>
      </c>
      <c r="J16" s="63" t="str">
        <f t="shared" ca="1" si="0"/>
        <v>－</v>
      </c>
      <c r="K16" s="63" t="str">
        <f t="shared" ca="1" si="0"/>
        <v>－</v>
      </c>
      <c r="L16" s="62">
        <f t="shared" ca="1" si="0"/>
        <v>61.159811193526622</v>
      </c>
      <c r="M16" s="64"/>
    </row>
    <row r="17" spans="1:20" s="58" customFormat="1" ht="15" customHeight="1">
      <c r="A17" s="66" t="s">
        <v>25</v>
      </c>
      <c r="B17" s="67"/>
      <c r="C17" s="68"/>
      <c r="D17" s="69" t="s">
        <v>26</v>
      </c>
      <c r="E17" s="70"/>
      <c r="F17" s="70"/>
      <c r="G17" s="70"/>
      <c r="H17" s="71"/>
      <c r="I17" s="70"/>
      <c r="J17" s="70"/>
      <c r="K17" s="70"/>
      <c r="L17" s="72"/>
      <c r="M17" s="57"/>
    </row>
    <row r="18" spans="1:20" s="65" customFormat="1" ht="15" customHeight="1" thickBot="1">
      <c r="A18" s="73" t="s">
        <v>27</v>
      </c>
      <c r="B18" s="74"/>
      <c r="C18" s="75">
        <f ca="1">IF(ISERR((OFFSET(C18,-5,0)/OFFSET(C18,-10,0)-1)*100),"－",(OFFSET(C18,-5,0)/OFFSET(C18,-10,0)-1)*100)</f>
        <v>0</v>
      </c>
      <c r="D18" s="76" t="str">
        <f ca="1">IF(ISERR(OFFSET(D18,-5,0)-OFFSET(D18,-10,0)),"－",(OFFSET(D18,-5,0)-OFFSET(D18,-10,0)))</f>
        <v>－</v>
      </c>
      <c r="E18" s="77">
        <f t="shared" ref="E18:L18" ca="1" si="1">IF(ISERR((OFFSET(E18,-5,0)/OFFSET(E18,-10,0)-1)*100),"－",(OFFSET(E18,-5,0)/OFFSET(E18,-10,0)-1)*100)</f>
        <v>0</v>
      </c>
      <c r="F18" s="77" t="str">
        <f t="shared" ca="1" si="1"/>
        <v>－</v>
      </c>
      <c r="G18" s="77">
        <f ca="1">IF(ISERR((OFFSET(G18,-5,0)/OFFSET(G18,-10,0)-1)*100),"－",(OFFSET(G18,-5,0)/OFFSET(G18,-10,0)-1)*100)</f>
        <v>-100</v>
      </c>
      <c r="H18" s="77" t="str">
        <f t="shared" ca="1" si="1"/>
        <v>－</v>
      </c>
      <c r="I18" s="77">
        <f t="shared" ca="1" si="1"/>
        <v>50</v>
      </c>
      <c r="J18" s="77">
        <f t="shared" ca="1" si="1"/>
        <v>0</v>
      </c>
      <c r="K18" s="77">
        <f t="shared" ca="1" si="1"/>
        <v>100</v>
      </c>
      <c r="L18" s="76">
        <f t="shared" ca="1" si="1"/>
        <v>37.119908204245554</v>
      </c>
      <c r="M18" s="64"/>
    </row>
    <row r="19" spans="1:20" ht="15" customHeight="1">
      <c r="A19" s="5" t="s">
        <v>28</v>
      </c>
      <c r="B19" s="5"/>
      <c r="C19" s="4"/>
      <c r="D19" s="6"/>
      <c r="E19" s="6"/>
      <c r="F19" s="4"/>
      <c r="G19" s="4"/>
      <c r="H19" s="4"/>
      <c r="I19" s="4"/>
      <c r="J19" s="4"/>
      <c r="K19" s="4"/>
      <c r="L19" s="78"/>
      <c r="M19" s="78"/>
    </row>
    <row r="20" spans="1:20" ht="15" customHeight="1">
      <c r="A20" s="5" t="s">
        <v>29</v>
      </c>
      <c r="B20" s="5"/>
      <c r="C20" s="4"/>
      <c r="D20" s="6"/>
      <c r="E20" s="6"/>
      <c r="F20" s="4"/>
      <c r="G20" s="4"/>
      <c r="H20" s="4"/>
      <c r="I20" s="4"/>
      <c r="J20" s="4"/>
      <c r="K20" s="4"/>
      <c r="L20" s="78"/>
      <c r="M20" s="78"/>
    </row>
    <row r="21" spans="1:20" ht="15" customHeight="1">
      <c r="A21" s="4"/>
      <c r="B21" s="5"/>
      <c r="C21" s="4"/>
      <c r="D21" s="6"/>
      <c r="E21" s="6"/>
      <c r="F21" s="4"/>
      <c r="G21" s="4"/>
      <c r="H21" s="4"/>
      <c r="I21" s="4"/>
      <c r="J21" s="4"/>
      <c r="K21" s="4"/>
      <c r="L21" s="78"/>
      <c r="M21" s="78"/>
    </row>
    <row r="22" spans="1:20" ht="15" customHeight="1">
      <c r="L22" s="81"/>
      <c r="M22" s="81"/>
      <c r="N22" s="82"/>
      <c r="O22" s="83"/>
      <c r="P22" s="84"/>
      <c r="Q22" s="84"/>
      <c r="R22" s="84"/>
      <c r="S22" s="84"/>
      <c r="T22" s="84"/>
    </row>
    <row r="23" spans="1:20" ht="15" customHeight="1">
      <c r="N23" s="83"/>
      <c r="O23" s="86"/>
      <c r="P23" s="86"/>
      <c r="Q23" s="86"/>
      <c r="R23" s="87" t="s">
        <v>30</v>
      </c>
      <c r="S23" s="88">
        <v>3</v>
      </c>
      <c r="T23" s="88">
        <v>9</v>
      </c>
    </row>
    <row r="24" spans="1:20" ht="15" customHeight="1">
      <c r="N24" s="89"/>
      <c r="O24" s="86"/>
      <c r="P24" s="86"/>
      <c r="Q24" s="87" t="s">
        <v>31</v>
      </c>
      <c r="R24" s="88" t="s">
        <v>32</v>
      </c>
      <c r="S24" s="88" t="s">
        <v>33</v>
      </c>
      <c r="T24" s="88" t="s">
        <v>34</v>
      </c>
    </row>
    <row r="25" spans="1:20" ht="15" customHeight="1">
      <c r="N25" s="90"/>
      <c r="O25" s="91">
        <v>102</v>
      </c>
      <c r="P25" s="86" t="s">
        <v>15</v>
      </c>
      <c r="Q25" s="88">
        <v>8</v>
      </c>
      <c r="R25" s="92" t="str">
        <f>O25 &amp; "年" &amp; P25</f>
        <v>102年第二季</v>
      </c>
      <c r="S25" s="93">
        <f ca="1">OFFSET($A$1,Q25-1,S23-1)</f>
        <v>1</v>
      </c>
      <c r="T25" s="93">
        <f ca="1">OFFSET($A$1,Q25-1,T23-1)</f>
        <v>2</v>
      </c>
    </row>
    <row r="26" spans="1:20" ht="15" customHeight="1">
      <c r="N26" s="90"/>
      <c r="O26" s="94">
        <v>102</v>
      </c>
      <c r="P26" s="86" t="s">
        <v>35</v>
      </c>
      <c r="Q26" s="94">
        <f ca="1">IF(LEFT(OFFSET($A$1,Q25,0),1)="第",Q25+1,Q25+2)</f>
        <v>9</v>
      </c>
      <c r="R26" s="92" t="str">
        <f>O26 &amp; "年" &amp; P26</f>
        <v>102年第三季</v>
      </c>
      <c r="S26" s="93">
        <f ca="1">OFFSET($A$1,Q26-1,S23-1)</f>
        <v>1</v>
      </c>
      <c r="T26" s="93">
        <f ca="1">OFFSET($A$1,Q26-1,T23-1)</f>
        <v>0</v>
      </c>
    </row>
    <row r="27" spans="1:20" ht="15" customHeight="1">
      <c r="N27" s="90"/>
      <c r="O27" s="94">
        <v>102</v>
      </c>
      <c r="P27" s="86" t="s">
        <v>36</v>
      </c>
      <c r="Q27" s="94">
        <f ca="1">IF(LEFT(OFFSET($A$1,Q26,0),1)="第",Q26+1,Q26+2)</f>
        <v>10</v>
      </c>
      <c r="R27" s="92" t="str">
        <f>O27 &amp; "年" &amp; P27</f>
        <v>102年第四季</v>
      </c>
      <c r="S27" s="93">
        <f ca="1">OFFSET($A$1,Q27-1,S23-1)</f>
        <v>2</v>
      </c>
      <c r="T27" s="93">
        <f ca="1">OFFSET($A$1,Q27-1,T23-1)</f>
        <v>4</v>
      </c>
    </row>
    <row r="28" spans="1:20" ht="15" customHeight="1">
      <c r="N28" s="90"/>
      <c r="O28" s="94">
        <v>103</v>
      </c>
      <c r="P28" s="86" t="s">
        <v>37</v>
      </c>
      <c r="Q28" s="94">
        <f ca="1">IF(LEFT(OFFSET($A$1,Q27,0),1)="第",Q27+1,Q27+2)</f>
        <v>12</v>
      </c>
      <c r="R28" s="92" t="str">
        <f>O28 &amp; "年" &amp; P28</f>
        <v>103年第一季</v>
      </c>
      <c r="S28" s="93">
        <f ca="1">OFFSET($A$1,Q28-1,S23-1)</f>
        <v>0</v>
      </c>
      <c r="T28" s="93">
        <f ca="1">OFFSET($A$1,Q28-1,T23-1)</f>
        <v>0</v>
      </c>
    </row>
    <row r="29" spans="1:20" ht="15" customHeight="1">
      <c r="N29" s="90"/>
      <c r="O29" s="94">
        <v>103</v>
      </c>
      <c r="P29" s="86" t="s">
        <v>38</v>
      </c>
      <c r="Q29" s="94">
        <f ca="1">IF(LEFT(OFFSET($A$1,Q28,0),1)="第",Q28+1,Q28+2)</f>
        <v>13</v>
      </c>
      <c r="R29" s="92" t="str">
        <f>O29 &amp; "年" &amp; P29</f>
        <v>103年第二季</v>
      </c>
      <c r="S29" s="93">
        <f ca="1">OFFSET($A$1,Q29-1,S23-1)</f>
        <v>1</v>
      </c>
      <c r="T29" s="93">
        <f ca="1">OFFSET($A$1,Q29-1,T23-1)</f>
        <v>3</v>
      </c>
    </row>
    <row r="30" spans="1:20" ht="15" customHeight="1"/>
    <row r="31" spans="1:20" ht="15" customHeight="1"/>
    <row r="32" spans="1:20" ht="15" customHeight="1"/>
    <row r="33" spans="1:19" ht="15" customHeight="1"/>
    <row r="34" spans="1:19" ht="15" customHeight="1"/>
    <row r="35" spans="1:19" ht="15" customHeight="1"/>
    <row r="36" spans="1:19" ht="15" customHeight="1" thickBot="1">
      <c r="A36" s="95"/>
      <c r="B36" s="95"/>
      <c r="C36" s="95"/>
      <c r="D36" s="96"/>
      <c r="E36" s="96"/>
      <c r="F36" s="95"/>
      <c r="G36" s="95"/>
      <c r="H36" s="95"/>
      <c r="I36" s="95"/>
      <c r="J36" s="95"/>
      <c r="K36" s="95"/>
      <c r="L36" s="97"/>
      <c r="N36" s="98"/>
      <c r="O36" s="98"/>
      <c r="P36" s="98"/>
      <c r="Q36" s="98"/>
      <c r="R36" s="98"/>
      <c r="S36" s="99"/>
    </row>
    <row r="37" spans="1:19" ht="15" customHeight="1" thickTop="1">
      <c r="A37" s="100"/>
      <c r="B37" s="101"/>
      <c r="C37" s="102"/>
      <c r="D37" s="103"/>
      <c r="E37" s="103"/>
      <c r="F37" s="102"/>
      <c r="G37" s="102"/>
      <c r="H37" s="102"/>
      <c r="I37" s="102"/>
      <c r="J37" s="102"/>
      <c r="K37" s="102"/>
      <c r="L37" s="104"/>
      <c r="N37" s="99"/>
      <c r="O37" s="105"/>
      <c r="P37" s="99"/>
      <c r="Q37" s="106"/>
      <c r="R37" s="106"/>
      <c r="S37" s="99"/>
    </row>
    <row r="38" spans="1:19" ht="18" customHeight="1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N38" s="99"/>
      <c r="O38" s="105"/>
      <c r="P38" s="99"/>
      <c r="Q38" s="108"/>
      <c r="R38" s="99"/>
      <c r="S38" s="99"/>
    </row>
    <row r="39" spans="1:19" ht="18" customHeight="1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N39" s="99"/>
      <c r="O39" s="105"/>
      <c r="P39" s="99"/>
      <c r="Q39" s="108"/>
      <c r="R39" s="99"/>
      <c r="S39" s="99"/>
    </row>
    <row r="40" spans="1:19" ht="18" customHeight="1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N40" s="99"/>
      <c r="O40" s="105"/>
      <c r="P40" s="99"/>
      <c r="Q40" s="108"/>
      <c r="R40" s="99"/>
      <c r="S40" s="99"/>
    </row>
    <row r="41" spans="1:19" ht="18" customHeigh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N41" s="99"/>
      <c r="O41" s="105"/>
      <c r="P41" s="99"/>
      <c r="Q41" s="108"/>
      <c r="R41" s="99"/>
      <c r="S41" s="99"/>
    </row>
    <row r="42" spans="1:19" ht="18" customHeight="1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N42" s="99"/>
      <c r="O42" s="105"/>
      <c r="P42" s="99"/>
      <c r="Q42" s="108"/>
      <c r="R42" s="99"/>
      <c r="S42" s="99"/>
    </row>
    <row r="43" spans="1:19" ht="18" customHeight="1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N43" s="99"/>
      <c r="O43" s="105"/>
      <c r="P43" s="99"/>
      <c r="Q43" s="108"/>
      <c r="R43" s="99"/>
      <c r="S43" s="99"/>
    </row>
    <row r="44" spans="1:19" ht="18" customHeight="1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N44" s="99"/>
      <c r="O44" s="105"/>
      <c r="P44" s="99"/>
      <c r="Q44" s="108"/>
      <c r="R44" s="99"/>
      <c r="S44" s="99"/>
    </row>
    <row r="45" spans="1:19" s="79" customFormat="1" ht="18" customHeight="1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81"/>
      <c r="N45" s="99"/>
      <c r="O45" s="105"/>
      <c r="P45" s="99"/>
      <c r="Q45" s="108"/>
      <c r="R45" s="99"/>
      <c r="S45" s="99"/>
    </row>
    <row r="46" spans="1:19" s="79" customFormat="1" ht="18" customHeight="1">
      <c r="D46" s="110"/>
      <c r="E46" s="110"/>
      <c r="L46" s="81"/>
      <c r="M46" s="81"/>
      <c r="N46" s="99"/>
      <c r="O46" s="99"/>
      <c r="P46" s="99"/>
      <c r="Q46" s="99"/>
      <c r="R46" s="99"/>
      <c r="S46" s="99"/>
    </row>
    <row r="47" spans="1:19" ht="16.5" customHeight="1">
      <c r="N47" s="99"/>
      <c r="O47" s="99"/>
      <c r="P47" s="99"/>
      <c r="Q47" s="99"/>
      <c r="R47" s="99"/>
      <c r="S47" s="99"/>
    </row>
    <row r="48" spans="1:19" ht="16.5" customHeight="1">
      <c r="N48" s="99"/>
      <c r="O48" s="99"/>
      <c r="P48" s="99"/>
      <c r="Q48" s="99"/>
      <c r="R48" s="99"/>
      <c r="S48" s="99"/>
    </row>
    <row r="49" spans="14:19" ht="16.5" customHeight="1">
      <c r="N49" s="99"/>
      <c r="O49" s="99"/>
      <c r="P49" s="99"/>
      <c r="Q49" s="99"/>
      <c r="R49" s="99"/>
      <c r="S49" s="99"/>
    </row>
  </sheetData>
  <mergeCells count="7">
    <mergeCell ref="A1:L1"/>
    <mergeCell ref="A3:A4"/>
    <mergeCell ref="C3:C4"/>
    <mergeCell ref="D3:D4"/>
    <mergeCell ref="E3:H3"/>
    <mergeCell ref="I3:K3"/>
    <mergeCell ref="L3:L4"/>
  </mergeCells>
  <phoneticPr fontId="2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13" fitToHeight="0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12.交通事故(13)</vt:lpstr>
      <vt:lpstr>database_14</vt:lpstr>
      <vt:lpstr>'12.交通事故(13)'!Print_Area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2014-10-31T03:04:12Z</dcterms:created>
  <dcterms:modified xsi:type="dcterms:W3CDTF">2014-10-31T03:04:13Z</dcterms:modified>
</cp:coreProperties>
</file>