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11.社會治安(12)" sheetId="1" r:id="rId1"/>
  </sheets>
  <externalReferences>
    <externalReference r:id="rId2"/>
  </externalReferences>
  <definedNames>
    <definedName name="_xlnm._FilterDatabase" localSheetId="0" hidden="1">'11.社會治安(12)'!$A$5:$N$19</definedName>
    <definedName name="database_1">#REF!</definedName>
    <definedName name="database_10">#REF!</definedName>
    <definedName name="database_11">#REF!</definedName>
    <definedName name="database_13">'11.社會治安(12)'!$A$5:$N$20</definedName>
    <definedName name="database_21">#REF!</definedName>
    <definedName name="database_22">#REF!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'11.社會治安(12)'!$A$1:$M$44</definedName>
  </definedNames>
  <calcPr calcId="125725"/>
</workbook>
</file>

<file path=xl/calcChain.xml><?xml version="1.0" encoding="utf-8"?>
<calcChain xmlns="http://schemas.openxmlformats.org/spreadsheetml/2006/main">
  <c r="S28" i="1"/>
  <c r="S27"/>
  <c r="S26"/>
  <c r="R26"/>
  <c r="R27" s="1"/>
  <c r="U25"/>
  <c r="S25"/>
  <c r="R25"/>
  <c r="V25" s="1"/>
  <c r="V24"/>
  <c r="U24"/>
  <c r="T24"/>
  <c r="S24"/>
  <c r="M18"/>
  <c r="L18"/>
  <c r="K18"/>
  <c r="J18"/>
  <c r="I18"/>
  <c r="H18"/>
  <c r="G18"/>
  <c r="F18"/>
  <c r="E18"/>
  <c r="D18"/>
  <c r="C18"/>
  <c r="M16"/>
  <c r="L16"/>
  <c r="K16"/>
  <c r="J16"/>
  <c r="I16"/>
  <c r="H16"/>
  <c r="G16"/>
  <c r="F16"/>
  <c r="E16"/>
  <c r="D16"/>
  <c r="C16"/>
  <c r="V27" l="1"/>
  <c r="T27"/>
  <c r="R28"/>
  <c r="U27"/>
  <c r="T26"/>
  <c r="V26"/>
  <c r="T25"/>
  <c r="U26"/>
  <c r="U28" l="1"/>
  <c r="V28"/>
  <c r="T28"/>
</calcChain>
</file>

<file path=xl/sharedStrings.xml><?xml version="1.0" encoding="utf-8"?>
<sst xmlns="http://schemas.openxmlformats.org/spreadsheetml/2006/main" count="49" uniqueCount="38">
  <si>
    <t>十一、社會治安</t>
    <phoneticPr fontId="4" type="noConversion"/>
  </si>
  <si>
    <t>年(季)別</t>
  </si>
  <si>
    <t>全般刑事案件</t>
    <phoneticPr fontId="4" type="noConversion"/>
  </si>
  <si>
    <t>暴力犯罪</t>
    <phoneticPr fontId="4" type="noConversion"/>
  </si>
  <si>
    <t>竊盜案件</t>
    <phoneticPr fontId="4" type="noConversion"/>
  </si>
  <si>
    <t>社會秩序</t>
    <phoneticPr fontId="4" type="noConversion"/>
  </si>
  <si>
    <t>經濟案件</t>
  </si>
  <si>
    <t>發生
件數</t>
    <phoneticPr fontId="4" type="noConversion"/>
  </si>
  <si>
    <t>全年累計
破獲率(%)</t>
    <phoneticPr fontId="4" type="noConversion"/>
  </si>
  <si>
    <t>嫌疑
犯數</t>
    <phoneticPr fontId="4" type="noConversion"/>
  </si>
  <si>
    <t>破獲率
(％)</t>
    <phoneticPr fontId="4" type="noConversion"/>
  </si>
  <si>
    <t>處罰
件數</t>
    <phoneticPr fontId="4" type="noConversion"/>
  </si>
  <si>
    <t>處罰
人數</t>
    <phoneticPr fontId="4" type="noConversion"/>
  </si>
  <si>
    <r>
      <t xml:space="preserve">金額
</t>
    </r>
    <r>
      <rPr>
        <sz val="9"/>
        <rFont val="標楷體"/>
        <family val="4"/>
        <charset val="136"/>
      </rPr>
      <t>(千元)</t>
    </r>
    <phoneticPr fontId="4" type="noConversion"/>
  </si>
  <si>
    <t>101年</t>
    <phoneticPr fontId="4" type="noConversion"/>
  </si>
  <si>
    <t>102年</t>
    <phoneticPr fontId="4" type="noConversion"/>
  </si>
  <si>
    <t>第二季</t>
    <phoneticPr fontId="4" type="noConversion"/>
  </si>
  <si>
    <t>第三季</t>
    <phoneticPr fontId="4" type="noConversion"/>
  </si>
  <si>
    <t>第四季</t>
    <phoneticPr fontId="4" type="noConversion"/>
  </si>
  <si>
    <t>103年</t>
    <phoneticPr fontId="4" type="noConversion"/>
  </si>
  <si>
    <t>第一季</t>
    <phoneticPr fontId="4" type="noConversion"/>
  </si>
  <si>
    <t>...</t>
  </si>
  <si>
    <t>當季較上</t>
  </si>
  <si>
    <t>百分點</t>
  </si>
  <si>
    <t>季增減％</t>
  </si>
  <si>
    <t>當季較上年</t>
  </si>
  <si>
    <t>同季增減％</t>
  </si>
  <si>
    <t>資料來源：內政部警政署警政統計月報；澎湖縣政府警察局公務統計報表</t>
    <phoneticPr fontId="4" type="noConversion"/>
  </si>
  <si>
    <t>欄號</t>
    <phoneticPr fontId="4" type="noConversion"/>
  </si>
  <si>
    <t>列號</t>
    <phoneticPr fontId="4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</si>
  <si>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別</t>
    </r>
    <phoneticPr fontId="4" type="noConversion"/>
  </si>
  <si>
    <t>全年累計全般刑案破獲率</t>
    <phoneticPr fontId="4" type="noConversion"/>
  </si>
  <si>
    <r>
      <t>暴力犯罪破獲率</t>
    </r>
    <r>
      <rPr>
        <sz val="12"/>
        <color indexed="12"/>
        <rFont val="Times New Roman"/>
        <family val="1"/>
      </rPr>
      <t/>
    </r>
    <phoneticPr fontId="4" type="noConversion"/>
  </si>
  <si>
    <r>
      <t>竊盜案件破獲率</t>
    </r>
    <r>
      <rPr>
        <sz val="12"/>
        <color indexed="12"/>
        <rFont val="Times New Roman"/>
        <family val="1"/>
      </rPr>
      <t/>
    </r>
    <phoneticPr fontId="4" type="noConversion"/>
  </si>
  <si>
    <t>第三季</t>
  </si>
  <si>
    <t>第四季</t>
  </si>
  <si>
    <t>第一季</t>
  </si>
  <si>
    <t>第二季</t>
  </si>
</sst>
</file>

<file path=xl/styles.xml><?xml version="1.0" encoding="utf-8"?>
<styleSheet xmlns="http://schemas.openxmlformats.org/spreadsheetml/2006/main">
  <numFmts count="5">
    <numFmt numFmtId="41" formatCode="_(* #,##0_);_(* \(#,##0\);_(* &quot;-&quot;_);_(@_)"/>
    <numFmt numFmtId="176" formatCode="#\ ##0"/>
    <numFmt numFmtId="177" formatCode="#,##0;\-#,##0;&quot;－&quot;;@"/>
    <numFmt numFmtId="178" formatCode="#,##0.00;\-#,##0.00;&quot;－&quot;;@"/>
    <numFmt numFmtId="179" formatCode="#,##0;\-#,##0;* &quot;-&quot;;@"/>
  </numFmts>
  <fonts count="24">
    <font>
      <sz val="12"/>
      <name val="細明體"/>
      <family val="3"/>
      <charset val="136"/>
    </font>
    <font>
      <sz val="12"/>
      <name val="細明體"/>
      <family val="3"/>
      <charset val="136"/>
    </font>
    <font>
      <b/>
      <sz val="16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0"/>
      <color indexed="9"/>
      <name val="標楷體"/>
      <family val="4"/>
      <charset val="136"/>
    </font>
    <font>
      <sz val="12"/>
      <name val="Arial Narrow"/>
      <family val="2"/>
    </font>
    <font>
      <sz val="10"/>
      <name val="Arial Narrow"/>
      <family val="2"/>
    </font>
    <font>
      <sz val="10"/>
      <color indexed="12"/>
      <name val="標楷體"/>
      <family val="4"/>
      <charset val="136"/>
    </font>
    <font>
      <sz val="11"/>
      <name val="Arial Narrow"/>
      <family val="2"/>
    </font>
    <font>
      <sz val="12"/>
      <color indexed="12"/>
      <name val="Arial Narrow"/>
      <family val="2"/>
    </font>
    <font>
      <sz val="10.5"/>
      <name val="Arial Narrow"/>
      <family val="2"/>
    </font>
    <font>
      <sz val="9"/>
      <name val="Arial Narrow"/>
      <family val="2"/>
    </font>
    <font>
      <sz val="10.5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0"/>
      </bottom>
      <diagonal/>
    </border>
    <border>
      <left/>
      <right style="medium">
        <color indexed="64"/>
      </right>
      <top/>
      <bottom style="thin">
        <color indexed="5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0" applyFont="1" applyAlignment="1">
      <alignment horizontal="center"/>
    </xf>
    <xf numFmtId="176" fontId="5" fillId="0" borderId="0" xfId="0" applyNumberFormat="1" applyFont="1" applyAlignment="1">
      <alignment horizontal="centerContinuous"/>
    </xf>
    <xf numFmtId="0" fontId="5" fillId="0" borderId="0" xfId="0" applyFont="1"/>
    <xf numFmtId="0" fontId="6" fillId="0" borderId="0" xfId="0" applyFont="1"/>
    <xf numFmtId="0" fontId="6" fillId="0" borderId="0" xfId="0" applyFont="1" applyBorder="1"/>
    <xf numFmtId="2" fontId="6" fillId="0" borderId="0" xfId="0" applyNumberFormat="1" applyFont="1"/>
    <xf numFmtId="176" fontId="6" fillId="0" borderId="0" xfId="0" applyNumberFormat="1" applyFont="1" applyAlignment="1">
      <alignment horizontal="right"/>
    </xf>
    <xf numFmtId="176" fontId="6" fillId="0" borderId="0" xfId="0" applyNumberFormat="1" applyFont="1"/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/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wrapText="1" justifyLastLine="1"/>
    </xf>
    <xf numFmtId="0" fontId="6" fillId="0" borderId="6" xfId="0" applyFont="1" applyBorder="1" applyAlignment="1">
      <alignment horizontal="distributed" vertical="center" wrapText="1" justifyLastLine="1"/>
    </xf>
    <xf numFmtId="0" fontId="5" fillId="0" borderId="0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vertical="center" wrapText="1"/>
    </xf>
    <xf numFmtId="0" fontId="6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distributed" vertical="center" wrapText="1"/>
    </xf>
    <xf numFmtId="0" fontId="6" fillId="0" borderId="11" xfId="0" applyFont="1" applyBorder="1" applyAlignment="1">
      <alignment horizontal="distributed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76" fontId="6" fillId="0" borderId="13" xfId="0" applyNumberFormat="1" applyFont="1" applyBorder="1" applyAlignment="1">
      <alignment horizontal="distributed" vertical="center" wrapText="1"/>
    </xf>
    <xf numFmtId="176" fontId="6" fillId="0" borderId="0" xfId="0" applyNumberFormat="1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8" fillId="0" borderId="0" xfId="0" applyFont="1" applyBorder="1" applyAlignment="1">
      <alignment vertical="top"/>
    </xf>
    <xf numFmtId="177" fontId="9" fillId="0" borderId="14" xfId="0" applyNumberFormat="1" applyFont="1" applyBorder="1" applyAlignment="1">
      <alignment horizontal="right" vertical="top"/>
    </xf>
    <xf numFmtId="178" fontId="9" fillId="0" borderId="0" xfId="0" applyNumberFormat="1" applyFont="1" applyBorder="1" applyAlignment="1">
      <alignment horizontal="right" vertical="top"/>
    </xf>
    <xf numFmtId="177" fontId="9" fillId="0" borderId="0" xfId="0" applyNumberFormat="1" applyFont="1" applyBorder="1" applyAlignment="1">
      <alignment horizontal="right" vertical="top"/>
    </xf>
    <xf numFmtId="177" fontId="9" fillId="0" borderId="0" xfId="1" applyNumberFormat="1" applyFont="1" applyAlignment="1">
      <alignment horizontal="right" vertical="top"/>
    </xf>
    <xf numFmtId="179" fontId="6" fillId="0" borderId="0" xfId="1" applyNumberFormat="1" applyFont="1" applyAlignment="1">
      <alignment horizontal="right" vertical="top"/>
    </xf>
    <xf numFmtId="0" fontId="5" fillId="0" borderId="0" xfId="0" applyFont="1" applyAlignment="1">
      <alignment vertical="top"/>
    </xf>
    <xf numFmtId="0" fontId="6" fillId="0" borderId="15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left" vertical="top"/>
    </xf>
    <xf numFmtId="177" fontId="9" fillId="0" borderId="15" xfId="0" applyNumberFormat="1" applyFont="1" applyFill="1" applyBorder="1" applyAlignment="1">
      <alignment horizontal="right" vertical="top" shrinkToFit="1"/>
    </xf>
    <xf numFmtId="178" fontId="9" fillId="0" borderId="15" xfId="0" applyNumberFormat="1" applyFont="1" applyFill="1" applyBorder="1" applyAlignment="1">
      <alignment horizontal="right" vertical="top" shrinkToFit="1"/>
    </xf>
    <xf numFmtId="177" fontId="10" fillId="0" borderId="15" xfId="1" applyNumberFormat="1" applyFont="1" applyFill="1" applyBorder="1" applyAlignment="1">
      <alignment horizontal="right" vertical="top" shrinkToFit="1"/>
    </xf>
    <xf numFmtId="0" fontId="6" fillId="0" borderId="16" xfId="0" applyFont="1" applyFill="1" applyBorder="1" applyAlignment="1">
      <alignment horizontal="right" vertical="top"/>
    </xf>
    <xf numFmtId="179" fontId="11" fillId="0" borderId="0" xfId="1" applyNumberFormat="1" applyFont="1" applyBorder="1" applyAlignment="1">
      <alignment horizontal="right" vertical="top"/>
    </xf>
    <xf numFmtId="0" fontId="6" fillId="2" borderId="0" xfId="0" applyFont="1" applyFill="1" applyBorder="1" applyAlignment="1">
      <alignment horizontal="right"/>
    </xf>
    <xf numFmtId="0" fontId="6" fillId="2" borderId="17" xfId="0" applyFont="1" applyFill="1" applyBorder="1" applyAlignment="1">
      <alignment horizontal="right" vertical="top"/>
    </xf>
    <xf numFmtId="177" fontId="9" fillId="2" borderId="0" xfId="0" applyNumberFormat="1" applyFont="1" applyFill="1" applyBorder="1" applyAlignment="1">
      <alignment horizontal="right" vertical="top" shrinkToFit="1"/>
    </xf>
    <xf numFmtId="178" fontId="9" fillId="2" borderId="0" xfId="0" applyNumberFormat="1" applyFont="1" applyFill="1" applyBorder="1" applyAlignment="1">
      <alignment horizontal="right" vertical="top" shrinkToFit="1"/>
    </xf>
    <xf numFmtId="177" fontId="10" fillId="2" borderId="0" xfId="1" applyNumberFormat="1" applyFont="1" applyFill="1" applyBorder="1" applyAlignment="1">
      <alignment horizontal="right" vertical="top" shrinkToFit="1"/>
    </xf>
    <xf numFmtId="179" fontId="11" fillId="2" borderId="0" xfId="1" applyNumberFormat="1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0" fontId="6" fillId="0" borderId="0" xfId="0" applyFont="1" applyFill="1" applyBorder="1" applyAlignment="1">
      <alignment horizontal="right"/>
    </xf>
    <xf numFmtId="0" fontId="6" fillId="0" borderId="17" xfId="0" applyFont="1" applyFill="1" applyBorder="1" applyAlignment="1">
      <alignment horizontal="right" vertical="top"/>
    </xf>
    <xf numFmtId="177" fontId="9" fillId="0" borderId="0" xfId="0" applyNumberFormat="1" applyFont="1" applyFill="1" applyBorder="1" applyAlignment="1">
      <alignment horizontal="right" vertical="top" shrinkToFit="1"/>
    </xf>
    <xf numFmtId="178" fontId="9" fillId="0" borderId="0" xfId="0" applyNumberFormat="1" applyFont="1" applyFill="1" applyBorder="1" applyAlignment="1">
      <alignment horizontal="right" vertical="top" shrinkToFit="1"/>
    </xf>
    <xf numFmtId="177" fontId="9" fillId="0" borderId="0" xfId="1" applyNumberFormat="1" applyFont="1" applyFill="1" applyBorder="1" applyAlignment="1">
      <alignment horizontal="right" vertical="top" shrinkToFit="1"/>
    </xf>
    <xf numFmtId="179" fontId="11" fillId="0" borderId="0" xfId="1" applyNumberFormat="1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177" fontId="12" fillId="2" borderId="0" xfId="1" applyNumberFormat="1" applyFont="1" applyFill="1" applyBorder="1" applyAlignment="1">
      <alignment horizontal="right" vertical="top" shrinkToFit="1"/>
    </xf>
    <xf numFmtId="179" fontId="11" fillId="0" borderId="0" xfId="1" applyNumberFormat="1" applyFont="1" applyAlignment="1">
      <alignment horizontal="right" vertical="top"/>
    </xf>
    <xf numFmtId="178" fontId="9" fillId="0" borderId="15" xfId="0" applyNumberFormat="1" applyFont="1" applyFill="1" applyBorder="1" applyAlignment="1">
      <alignment horizontal="right" vertical="center" shrinkToFit="1"/>
    </xf>
    <xf numFmtId="177" fontId="9" fillId="0" borderId="15" xfId="1" applyNumberFormat="1" applyFont="1" applyFill="1" applyBorder="1" applyAlignment="1">
      <alignment horizontal="right" vertical="top" shrinkToFit="1"/>
    </xf>
    <xf numFmtId="178" fontId="9" fillId="0" borderId="0" xfId="0" applyNumberFormat="1" applyFont="1" applyFill="1" applyBorder="1" applyAlignment="1">
      <alignment horizontal="right" vertical="center" shrinkToFit="1"/>
    </xf>
    <xf numFmtId="178" fontId="9" fillId="2" borderId="0" xfId="0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>
      <alignment horizontal="right" vertical="top"/>
    </xf>
    <xf numFmtId="177" fontId="13" fillId="0" borderId="18" xfId="0" applyNumberFormat="1" applyFont="1" applyFill="1" applyBorder="1" applyAlignment="1">
      <alignment horizontal="right" vertical="top" shrinkToFit="1"/>
    </xf>
    <xf numFmtId="0" fontId="13" fillId="0" borderId="7" xfId="0" applyNumberFormat="1" applyFont="1" applyBorder="1" applyAlignment="1">
      <alignment horizontal="right" vertical="top" shrinkToFit="1"/>
    </xf>
    <xf numFmtId="177" fontId="13" fillId="0" borderId="7" xfId="0" applyNumberFormat="1" applyFont="1" applyFill="1" applyBorder="1" applyAlignment="1">
      <alignment horizontal="right" vertical="top" shrinkToFit="1"/>
    </xf>
    <xf numFmtId="178" fontId="13" fillId="0" borderId="7" xfId="0" applyNumberFormat="1" applyFont="1" applyBorder="1" applyAlignment="1">
      <alignment horizontal="right" vertical="top" shrinkToFit="1"/>
    </xf>
    <xf numFmtId="177" fontId="13" fillId="0" borderId="7" xfId="0" applyNumberFormat="1" applyFont="1" applyBorder="1" applyAlignment="1">
      <alignment horizontal="right" vertical="top" shrinkToFit="1"/>
    </xf>
    <xf numFmtId="177" fontId="13" fillId="0" borderId="0" xfId="0" applyNumberFormat="1" applyFont="1" applyAlignment="1">
      <alignment horizontal="right" vertical="top" shrinkToFit="1"/>
    </xf>
    <xf numFmtId="177" fontId="13" fillId="0" borderId="0" xfId="1" applyNumberFormat="1" applyFont="1" applyAlignment="1">
      <alignment horizontal="right" vertical="top" shrinkToFi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fill" vertical="center"/>
    </xf>
    <xf numFmtId="1" fontId="6" fillId="0" borderId="19" xfId="0" applyNumberFormat="1" applyFont="1" applyBorder="1" applyAlignment="1">
      <alignment horizontal="right" vertical="center" shrinkToFit="1"/>
    </xf>
    <xf numFmtId="2" fontId="6" fillId="0" borderId="0" xfId="0" applyNumberFormat="1" applyFont="1" applyBorder="1" applyAlignment="1">
      <alignment horizontal="right" vertical="center" shrinkToFit="1"/>
    </xf>
    <xf numFmtId="1" fontId="6" fillId="0" borderId="0" xfId="0" applyNumberFormat="1" applyFont="1" applyBorder="1" applyAlignment="1">
      <alignment horizontal="right" vertical="center" shrinkToFit="1"/>
    </xf>
    <xf numFmtId="1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2" fontId="6" fillId="0" borderId="20" xfId="0" applyNumberFormat="1" applyFont="1" applyBorder="1" applyAlignment="1">
      <alignment horizontal="center"/>
    </xf>
    <xf numFmtId="2" fontId="6" fillId="0" borderId="20" xfId="0" applyNumberFormat="1" applyFont="1" applyBorder="1" applyAlignment="1">
      <alignment horizontal="fill" vertical="center" wrapText="1"/>
    </xf>
    <xf numFmtId="178" fontId="14" fillId="0" borderId="21" xfId="0" applyNumberFormat="1" applyFont="1" applyBorder="1" applyAlignment="1">
      <alignment horizontal="right" vertical="center" shrinkToFit="1"/>
    </xf>
    <xf numFmtId="178" fontId="14" fillId="0" borderId="20" xfId="0" applyNumberFormat="1" applyFont="1" applyBorder="1" applyAlignment="1">
      <alignment horizontal="right" vertical="center" shrinkToFit="1"/>
    </xf>
    <xf numFmtId="178" fontId="15" fillId="0" borderId="20" xfId="0" applyNumberFormat="1" applyFont="1" applyBorder="1" applyAlignment="1">
      <alignment horizontal="right" vertical="center" shrinkToFit="1"/>
    </xf>
    <xf numFmtId="2" fontId="6" fillId="0" borderId="0" xfId="0" applyNumberFormat="1" applyFont="1" applyBorder="1" applyAlignment="1">
      <alignment horizontal="right" vertical="center"/>
    </xf>
    <xf numFmtId="2" fontId="5" fillId="0" borderId="0" xfId="0" applyNumberFormat="1" applyFont="1" applyBorder="1" applyAlignment="1">
      <alignment vertical="center"/>
    </xf>
    <xf numFmtId="2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fill" vertical="center" wrapText="1"/>
    </xf>
    <xf numFmtId="176" fontId="14" fillId="0" borderId="14" xfId="0" applyNumberFormat="1" applyFont="1" applyBorder="1" applyAlignment="1">
      <alignment horizontal="right" vertical="center" shrinkToFit="1"/>
    </xf>
    <xf numFmtId="2" fontId="16" fillId="0" borderId="0" xfId="0" applyNumberFormat="1" applyFont="1" applyBorder="1" applyAlignment="1">
      <alignment horizontal="right" vertical="center" shrinkToFit="1"/>
    </xf>
    <xf numFmtId="178" fontId="14" fillId="0" borderId="0" xfId="0" applyNumberFormat="1" applyFont="1" applyBorder="1" applyAlignment="1">
      <alignment horizontal="right" vertical="center" shrinkToFit="1"/>
    </xf>
    <xf numFmtId="2" fontId="16" fillId="0" borderId="0" xfId="0" applyNumberFormat="1" applyFont="1" applyAlignment="1">
      <alignment horizontal="right" vertical="center" shrinkToFit="1"/>
    </xf>
    <xf numFmtId="176" fontId="14" fillId="0" borderId="0" xfId="0" applyNumberFormat="1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horizontal="right" vertical="center" shrinkToFit="1"/>
    </xf>
    <xf numFmtId="2" fontId="6" fillId="0" borderId="7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fill" vertical="center" wrapText="1"/>
    </xf>
    <xf numFmtId="178" fontId="14" fillId="0" borderId="18" xfId="0" applyNumberFormat="1" applyFont="1" applyBorder="1" applyAlignment="1">
      <alignment horizontal="right" vertical="center" shrinkToFit="1"/>
    </xf>
    <xf numFmtId="178" fontId="14" fillId="0" borderId="7" xfId="0" applyNumberFormat="1" applyFont="1" applyBorder="1" applyAlignment="1">
      <alignment horizontal="right" vertical="center" shrinkToFit="1"/>
    </xf>
    <xf numFmtId="178" fontId="15" fillId="0" borderId="7" xfId="0" applyNumberFormat="1" applyFont="1" applyBorder="1" applyAlignment="1">
      <alignment horizontal="right" vertical="center" shrinkToFit="1"/>
    </xf>
    <xf numFmtId="49" fontId="6" fillId="0" borderId="0" xfId="0" applyNumberFormat="1" applyFont="1" applyAlignment="1">
      <alignment horizontal="left" vertical="top"/>
    </xf>
    <xf numFmtId="49" fontId="6" fillId="0" borderId="0" xfId="0" applyNumberFormat="1" applyFont="1" applyBorder="1" applyAlignment="1">
      <alignment horizontal="left" vertical="top"/>
    </xf>
    <xf numFmtId="0" fontId="5" fillId="0" borderId="0" xfId="0" applyFont="1" applyBorder="1"/>
    <xf numFmtId="2" fontId="5" fillId="0" borderId="0" xfId="0" applyNumberFormat="1" applyFont="1"/>
    <xf numFmtId="176" fontId="5" fillId="0" borderId="0" xfId="0" applyNumberFormat="1" applyFont="1"/>
    <xf numFmtId="0" fontId="5" fillId="3" borderId="0" xfId="0" applyFont="1" applyFill="1" applyAlignment="1">
      <alignment horizontal="right" vertical="top"/>
    </xf>
    <xf numFmtId="0" fontId="5" fillId="4" borderId="0" xfId="0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22" xfId="0" applyFont="1" applyFill="1" applyBorder="1" applyAlignment="1">
      <alignment horizontal="right" vertical="top"/>
    </xf>
    <xf numFmtId="0" fontId="17" fillId="0" borderId="22" xfId="0" applyFont="1" applyFill="1" applyBorder="1" applyAlignment="1">
      <alignment horizontal="right" vertical="top"/>
    </xf>
    <xf numFmtId="0" fontId="17" fillId="5" borderId="2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/>
    </xf>
    <xf numFmtId="4" fontId="5" fillId="0" borderId="0" xfId="0" applyNumberFormat="1" applyFont="1" applyAlignment="1">
      <alignment horizontal="right"/>
    </xf>
    <xf numFmtId="0" fontId="5" fillId="0" borderId="22" xfId="0" applyFont="1" applyBorder="1" applyAlignment="1">
      <alignment horizontal="right" vertical="top"/>
    </xf>
    <xf numFmtId="0" fontId="5" fillId="6" borderId="22" xfId="0" applyFont="1" applyFill="1" applyBorder="1" applyAlignment="1">
      <alignment horizontal="right" vertical="top"/>
    </xf>
    <xf numFmtId="178" fontId="5" fillId="2" borderId="22" xfId="0" applyNumberFormat="1" applyFont="1" applyFill="1" applyBorder="1" applyAlignment="1">
      <alignment horizontal="right" vertical="top"/>
    </xf>
    <xf numFmtId="0" fontId="5" fillId="0" borderId="22" xfId="0" applyFont="1" applyBorder="1" applyAlignment="1">
      <alignment horizontal="right"/>
    </xf>
    <xf numFmtId="0" fontId="5" fillId="0" borderId="23" xfId="0" applyFont="1" applyBorder="1"/>
    <xf numFmtId="2" fontId="5" fillId="0" borderId="23" xfId="0" applyNumberFormat="1" applyFont="1" applyBorder="1"/>
    <xf numFmtId="176" fontId="5" fillId="0" borderId="23" xfId="0" applyNumberFormat="1" applyFont="1" applyBorder="1"/>
    <xf numFmtId="0" fontId="19" fillId="0" borderId="0" xfId="0" applyFont="1" applyFill="1" applyBorder="1"/>
    <xf numFmtId="0" fontId="5" fillId="0" borderId="0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2" fontId="21" fillId="0" borderId="0" xfId="0" applyNumberFormat="1" applyFont="1" applyFill="1" applyBorder="1"/>
    <xf numFmtId="176" fontId="21" fillId="0" borderId="0" xfId="0" applyNumberFormat="1" applyFont="1" applyFill="1" applyBorder="1"/>
    <xf numFmtId="0" fontId="6" fillId="0" borderId="0" xfId="0" applyFont="1" applyFill="1" applyBorder="1"/>
    <xf numFmtId="0" fontId="22" fillId="0" borderId="0" xfId="0" applyFont="1" applyFill="1" applyBorder="1"/>
    <xf numFmtId="0" fontId="21" fillId="0" borderId="0" xfId="0" applyFont="1" applyFill="1" applyBorder="1" applyAlignment="1">
      <alignment horizontal="distributed"/>
    </xf>
    <xf numFmtId="0" fontId="17" fillId="0" borderId="0" xfId="0" applyFont="1" applyFill="1" applyBorder="1"/>
    <xf numFmtId="176" fontId="5" fillId="0" borderId="0" xfId="0" applyNumberFormat="1" applyFont="1" applyBorder="1"/>
    <xf numFmtId="2" fontId="5" fillId="0" borderId="0" xfId="0" applyNumberFormat="1" applyFont="1" applyFill="1" applyBorder="1"/>
    <xf numFmtId="176" fontId="5" fillId="0" borderId="0" xfId="0" applyNumberFormat="1" applyFont="1" applyFill="1" applyBorder="1"/>
  </cellXfs>
  <cellStyles count="2">
    <cellStyle name="一般" xfId="0" builtinId="0"/>
    <cellStyle name="千分位[0]" xfId="1" builtin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>
        <c:manualLayout>
          <c:layoutTarget val="inner"/>
          <c:xMode val="edge"/>
          <c:yMode val="edge"/>
          <c:x val="8.3333477624732713E-2"/>
          <c:y val="0.12014155004546372"/>
          <c:w val="0.89716467400244138"/>
          <c:h val="0.81272225030754874"/>
        </c:manualLayout>
      </c:layout>
      <c:lineChart>
        <c:grouping val="standard"/>
        <c:ser>
          <c:idx val="1"/>
          <c:order val="0"/>
          <c:tx>
            <c:strRef>
              <c:f>'11.社會治安(12)'!$T$23</c:f>
              <c:strCache>
                <c:ptCount val="1"/>
                <c:pt idx="0">
                  <c:v>全年累計全般刑案破獲率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3366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'11.社會治安(12)'!$S$24:$S$28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'11.社會治安(12)'!$T$24:$T$28</c:f>
              <c:numCache>
                <c:formatCode>#,##0.00;\-#,##0.00;"－";@</c:formatCode>
                <c:ptCount val="5"/>
                <c:pt idx="0">
                  <c:v>90.67</c:v>
                </c:pt>
                <c:pt idx="1">
                  <c:v>100</c:v>
                </c:pt>
                <c:pt idx="2">
                  <c:v>62.96</c:v>
                </c:pt>
                <c:pt idx="3">
                  <c:v>85.88</c:v>
                </c:pt>
                <c:pt idx="4">
                  <c:v>77.650000000000006</c:v>
                </c:pt>
              </c:numCache>
            </c:numRef>
          </c:val>
        </c:ser>
        <c:ser>
          <c:idx val="0"/>
          <c:order val="1"/>
          <c:tx>
            <c:strRef>
              <c:f>'11.社會治安(12)'!$U$23</c:f>
              <c:strCache>
                <c:ptCount val="1"/>
                <c:pt idx="0">
                  <c:v>暴力犯罪破獲率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FF66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'11.社會治安(12)'!$S$24:$S$28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'11.社會治安(12)'!$U$24:$U$28</c:f>
              <c:numCache>
                <c:formatCode>#,##0.00;\-#,##0.00;"－";@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0</c:v>
                </c:pt>
                <c:pt idx="4">
                  <c:v>100</c:v>
                </c:pt>
              </c:numCache>
            </c:numRef>
          </c:val>
        </c:ser>
        <c:ser>
          <c:idx val="2"/>
          <c:order val="2"/>
          <c:tx>
            <c:strRef>
              <c:f>'11.社會治安(12)'!$V$23</c:f>
              <c:strCache>
                <c:ptCount val="1"/>
                <c:pt idx="0">
                  <c:v>竊盜案件破獲率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3399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'11.社會治安(12)'!$V$24:$V$28</c:f>
              <c:numCache>
                <c:formatCode>#,##0.00;\-#,##0.00;"－";@</c:formatCode>
                <c:ptCount val="5"/>
                <c:pt idx="0">
                  <c:v>89.66</c:v>
                </c:pt>
                <c:pt idx="1">
                  <c:v>92</c:v>
                </c:pt>
                <c:pt idx="2">
                  <c:v>55.17</c:v>
                </c:pt>
                <c:pt idx="3">
                  <c:v>92.59</c:v>
                </c:pt>
                <c:pt idx="4">
                  <c:v>55.56</c:v>
                </c:pt>
              </c:numCache>
            </c:numRef>
          </c:val>
        </c:ser>
        <c:marker val="1"/>
        <c:axId val="259213184"/>
        <c:axId val="259239936"/>
      </c:lineChart>
      <c:catAx>
        <c:axId val="259213184"/>
        <c:scaling>
          <c:orientation val="minMax"/>
        </c:scaling>
        <c:axPos val="b"/>
        <c:numFmt formatCode="General" sourceLinked="1"/>
        <c:maj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59239936"/>
        <c:crosses val="autoZero"/>
        <c:auto val="1"/>
        <c:lblAlgn val="ctr"/>
        <c:lblOffset val="100"/>
        <c:tickLblSkip val="1"/>
        <c:tickMarkSkip val="1"/>
      </c:catAx>
      <c:valAx>
        <c:axId val="259239936"/>
        <c:scaling>
          <c:orientation val="minMax"/>
          <c:max val="240"/>
          <c:min val="-40"/>
        </c:scaling>
        <c:axPos val="l"/>
        <c:numFmt formatCode="0_ 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59213184"/>
        <c:crosses val="autoZero"/>
        <c:crossBetween val="between"/>
        <c:majorUnit val="4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652500884197991"/>
          <c:y val="1.7667844522968202E-2"/>
          <c:w val="0.79255449451797255"/>
          <c:h val="8.8339222614841006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新細明體"/>
              <a:ea typeface="新細明體"/>
              <a:cs typeface="新細明體"/>
            </a:defRPr>
          </a:pPr>
          <a:endParaRPr lang="zh-TW"/>
        </a:p>
      </c:txPr>
    </c:legend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 paperSize="1058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95250</xdr:rowOff>
    </xdr:from>
    <xdr:to>
      <xdr:col>12</xdr:col>
      <xdr:colOff>400050</xdr:colOff>
      <xdr:row>33</xdr:row>
      <xdr:rowOff>123825</xdr:rowOff>
    </xdr:to>
    <xdr:graphicFrame macro="">
      <xdr:nvGraphicFramePr>
        <xdr:cNvPr id="2" name="Chart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34</xdr:row>
      <xdr:rowOff>57150</xdr:rowOff>
    </xdr:from>
    <xdr:to>
      <xdr:col>12</xdr:col>
      <xdr:colOff>390525</xdr:colOff>
      <xdr:row>43</xdr:row>
      <xdr:rowOff>161925</xdr:rowOff>
    </xdr:to>
    <xdr:sp macro="" textlink="">
      <xdr:nvSpPr>
        <xdr:cNvPr id="3" name="Text Box 35"/>
        <xdr:cNvSpPr txBox="1">
          <a:spLocks noChangeArrowheads="1"/>
        </xdr:cNvSpPr>
      </xdr:nvSpPr>
      <xdr:spPr bwMode="auto">
        <a:xfrm>
          <a:off x="9525" y="6581775"/>
          <a:ext cx="5353050" cy="2124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季共發生刑事案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281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件，與上季相較增加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16.60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％，亦較上年同季增加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40.50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％，累計刑案破獲率為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77.65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％，較上季減少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8.23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個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百分點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，亦較上年同季減少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13.02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個百分點。本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季竊盜案發生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45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件</a:t>
          </a:r>
          <a:r>
            <a:rPr lang="zh-TW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，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破獲率為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55.56</a:t>
          </a:r>
          <a:r>
            <a:rPr lang="zh-TW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％。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違反社會秩序維護法遭受處罰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件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22</a:t>
          </a:r>
        </a:p>
        <a:p>
          <a:pPr algn="l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人。經濟案件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件，涉及金額約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47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4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,000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元。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0.06238</cdr:x>
      <cdr:y>0.01761</cdr:y>
    </cdr:from>
    <cdr:to>
      <cdr:x>0.11543</cdr:x>
      <cdr:y>0.09865</cdr:y>
    </cdr:to>
    <cdr:sp macro="" textlink="">
      <cdr:nvSpPr>
        <cdr:cNvPr id="171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8907" y="50800"/>
          <a:ext cx="285465" cy="2192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細明體"/>
              <a:ea typeface="細明體"/>
            </a:rPr>
            <a:t>％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7"/>
  <sheetViews>
    <sheetView showGridLines="0" tabSelected="1" workbookViewId="0">
      <selection sqref="A1:M1"/>
    </sheetView>
  </sheetViews>
  <sheetFormatPr defaultRowHeight="16.5" customHeight="1"/>
  <cols>
    <col min="1" max="1" width="8.625" style="3" customWidth="1"/>
    <col min="2" max="2" width="0.375" style="103" customWidth="1"/>
    <col min="3" max="3" width="5.125" style="3" customWidth="1"/>
    <col min="4" max="4" width="8.625" style="104" customWidth="1"/>
    <col min="5" max="6" width="4.875" style="3" customWidth="1"/>
    <col min="7" max="7" width="6.125" style="104" customWidth="1"/>
    <col min="8" max="8" width="5.125" style="3" customWidth="1"/>
    <col min="9" max="9" width="6.125" style="104" customWidth="1"/>
    <col min="10" max="12" width="5.125" style="3" customWidth="1"/>
    <col min="13" max="13" width="5.625" style="105" customWidth="1"/>
    <col min="14" max="14" width="0.875" style="105" customWidth="1"/>
    <col min="15" max="16" width="3.625" style="3" hidden="1" customWidth="1"/>
    <col min="17" max="17" width="8.625" style="3" hidden="1" customWidth="1"/>
    <col min="18" max="18" width="4.625" style="3" hidden="1" customWidth="1"/>
    <col min="19" max="19" width="14.625" style="3" hidden="1" customWidth="1"/>
    <col min="20" max="38" width="0" style="3" hidden="1" customWidth="1"/>
    <col min="39" max="16384" width="9" style="3"/>
  </cols>
  <sheetData>
    <row r="1" spans="1:14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ht="15" customHeight="1" thickBot="1">
      <c r="A2" s="4"/>
      <c r="B2" s="5"/>
      <c r="C2" s="4"/>
      <c r="D2" s="6"/>
      <c r="E2" s="4"/>
      <c r="F2" s="4"/>
      <c r="G2" s="6"/>
      <c r="H2" s="4"/>
      <c r="I2" s="6"/>
      <c r="J2" s="4"/>
      <c r="K2" s="4"/>
      <c r="L2" s="4"/>
      <c r="M2" s="7"/>
      <c r="N2" s="8"/>
    </row>
    <row r="3" spans="1:14" s="19" customFormat="1" ht="15" customHeight="1">
      <c r="A3" s="9" t="s">
        <v>1</v>
      </c>
      <c r="B3" s="10"/>
      <c r="C3" s="11" t="s">
        <v>2</v>
      </c>
      <c r="D3" s="12"/>
      <c r="E3" s="13" t="s">
        <v>3</v>
      </c>
      <c r="F3" s="14"/>
      <c r="G3" s="12"/>
      <c r="H3" s="13" t="s">
        <v>4</v>
      </c>
      <c r="I3" s="14"/>
      <c r="J3" s="13" t="s">
        <v>5</v>
      </c>
      <c r="K3" s="15"/>
      <c r="L3" s="16" t="s">
        <v>6</v>
      </c>
      <c r="M3" s="17"/>
      <c r="N3" s="18"/>
    </row>
    <row r="4" spans="1:14" s="29" customFormat="1" ht="27.95" customHeight="1" thickBot="1">
      <c r="A4" s="20"/>
      <c r="B4" s="21"/>
      <c r="C4" s="22" t="s">
        <v>7</v>
      </c>
      <c r="D4" s="23" t="s">
        <v>8</v>
      </c>
      <c r="E4" s="24" t="s">
        <v>7</v>
      </c>
      <c r="F4" s="25" t="s">
        <v>9</v>
      </c>
      <c r="G4" s="23" t="s">
        <v>10</v>
      </c>
      <c r="H4" s="24" t="s">
        <v>7</v>
      </c>
      <c r="I4" s="26" t="s">
        <v>10</v>
      </c>
      <c r="J4" s="25" t="s">
        <v>11</v>
      </c>
      <c r="K4" s="25" t="s">
        <v>12</v>
      </c>
      <c r="L4" s="25" t="s">
        <v>7</v>
      </c>
      <c r="M4" s="27" t="s">
        <v>13</v>
      </c>
      <c r="N4" s="28"/>
    </row>
    <row r="5" spans="1:14" s="36" customFormat="1" ht="9.9499999999999993" customHeight="1">
      <c r="A5" s="30"/>
      <c r="B5" s="30"/>
      <c r="C5" s="31"/>
      <c r="D5" s="32"/>
      <c r="E5" s="33"/>
      <c r="F5" s="33"/>
      <c r="G5" s="32"/>
      <c r="H5" s="33"/>
      <c r="I5" s="32"/>
      <c r="J5" s="33"/>
      <c r="K5" s="33"/>
      <c r="L5" s="33"/>
      <c r="M5" s="34"/>
      <c r="N5" s="35"/>
    </row>
    <row r="6" spans="1:14" s="36" customFormat="1" ht="15" customHeight="1">
      <c r="A6" s="37" t="s">
        <v>14</v>
      </c>
      <c r="B6" s="38"/>
      <c r="C6" s="39">
        <v>863</v>
      </c>
      <c r="D6" s="40">
        <v>83.08</v>
      </c>
      <c r="E6" s="39">
        <v>17</v>
      </c>
      <c r="F6" s="39">
        <v>22</v>
      </c>
      <c r="G6" s="40">
        <v>111.76</v>
      </c>
      <c r="H6" s="39">
        <v>176</v>
      </c>
      <c r="I6" s="40">
        <v>111.76</v>
      </c>
      <c r="J6" s="39">
        <v>19</v>
      </c>
      <c r="K6" s="39">
        <v>36</v>
      </c>
      <c r="L6" s="39">
        <v>25</v>
      </c>
      <c r="M6" s="41">
        <v>78382</v>
      </c>
      <c r="N6" s="35"/>
    </row>
    <row r="7" spans="1:14" s="36" customFormat="1" ht="15" customHeight="1">
      <c r="A7" s="37" t="s">
        <v>15</v>
      </c>
      <c r="B7" s="42"/>
      <c r="C7" s="39"/>
      <c r="D7" s="40"/>
      <c r="E7" s="39"/>
      <c r="F7" s="39"/>
      <c r="G7" s="40"/>
      <c r="H7" s="39"/>
      <c r="I7" s="40"/>
      <c r="J7" s="39"/>
      <c r="K7" s="39"/>
      <c r="L7" s="39"/>
      <c r="M7" s="41"/>
      <c r="N7" s="43"/>
    </row>
    <row r="8" spans="1:14" s="50" customFormat="1" ht="15" customHeight="1">
      <c r="A8" s="44" t="s">
        <v>16</v>
      </c>
      <c r="B8" s="45"/>
      <c r="C8" s="46">
        <v>200</v>
      </c>
      <c r="D8" s="47">
        <v>90.67</v>
      </c>
      <c r="E8" s="46">
        <v>2</v>
      </c>
      <c r="F8" s="46">
        <v>2</v>
      </c>
      <c r="G8" s="47">
        <v>100</v>
      </c>
      <c r="H8" s="46">
        <v>29</v>
      </c>
      <c r="I8" s="47">
        <v>89.66</v>
      </c>
      <c r="J8" s="46">
        <v>5</v>
      </c>
      <c r="K8" s="46">
        <v>8</v>
      </c>
      <c r="L8" s="46">
        <v>5</v>
      </c>
      <c r="M8" s="48">
        <v>690</v>
      </c>
      <c r="N8" s="49"/>
    </row>
    <row r="9" spans="1:14" s="57" customFormat="1" ht="15" customHeight="1">
      <c r="A9" s="51" t="s">
        <v>17</v>
      </c>
      <c r="B9" s="52"/>
      <c r="C9" s="53">
        <v>215</v>
      </c>
      <c r="D9" s="54">
        <v>100</v>
      </c>
      <c r="E9" s="53">
        <v>2</v>
      </c>
      <c r="F9" s="53">
        <v>1</v>
      </c>
      <c r="G9" s="54">
        <v>100</v>
      </c>
      <c r="H9" s="53">
        <v>25</v>
      </c>
      <c r="I9" s="54">
        <v>92</v>
      </c>
      <c r="J9" s="53">
        <v>8</v>
      </c>
      <c r="K9" s="53">
        <v>17</v>
      </c>
      <c r="L9" s="53">
        <v>4</v>
      </c>
      <c r="M9" s="55">
        <v>292</v>
      </c>
      <c r="N9" s="56"/>
    </row>
    <row r="10" spans="1:14" s="36" customFormat="1" ht="15" customHeight="1">
      <c r="A10" s="44" t="s">
        <v>18</v>
      </c>
      <c r="B10" s="45"/>
      <c r="C10" s="46">
        <v>214</v>
      </c>
      <c r="D10" s="47">
        <v>62.96</v>
      </c>
      <c r="E10" s="46">
        <v>1</v>
      </c>
      <c r="F10" s="46">
        <v>1</v>
      </c>
      <c r="G10" s="47">
        <v>100</v>
      </c>
      <c r="H10" s="46">
        <v>29</v>
      </c>
      <c r="I10" s="47">
        <v>55.17</v>
      </c>
      <c r="J10" s="46">
        <v>9</v>
      </c>
      <c r="K10" s="46">
        <v>16</v>
      </c>
      <c r="L10" s="46">
        <v>3</v>
      </c>
      <c r="M10" s="58">
        <v>1622</v>
      </c>
      <c r="N10" s="59"/>
    </row>
    <row r="11" spans="1:14" s="36" customFormat="1" ht="15" customHeight="1">
      <c r="A11" s="37" t="s">
        <v>19</v>
      </c>
      <c r="B11" s="42"/>
      <c r="C11" s="39"/>
      <c r="D11" s="40"/>
      <c r="E11" s="39"/>
      <c r="F11" s="39"/>
      <c r="G11" s="60"/>
      <c r="H11" s="39"/>
      <c r="I11" s="40"/>
      <c r="J11" s="39"/>
      <c r="K11" s="39"/>
      <c r="L11" s="39"/>
      <c r="M11" s="61"/>
      <c r="N11" s="59"/>
    </row>
    <row r="12" spans="1:14" s="57" customFormat="1" ht="15" customHeight="1">
      <c r="A12" s="51" t="s">
        <v>20</v>
      </c>
      <c r="B12" s="52"/>
      <c r="C12" s="53">
        <v>241</v>
      </c>
      <c r="D12" s="54">
        <v>85.88</v>
      </c>
      <c r="E12" s="53">
        <v>0</v>
      </c>
      <c r="F12" s="53">
        <v>0</v>
      </c>
      <c r="G12" s="62" t="s">
        <v>21</v>
      </c>
      <c r="H12" s="53">
        <v>54</v>
      </c>
      <c r="I12" s="54">
        <v>92.59</v>
      </c>
      <c r="J12" s="53">
        <v>11</v>
      </c>
      <c r="K12" s="53">
        <v>112</v>
      </c>
      <c r="L12" s="53">
        <v>12</v>
      </c>
      <c r="M12" s="55">
        <v>8642</v>
      </c>
      <c r="N12" s="56"/>
    </row>
    <row r="13" spans="1:14" s="50" customFormat="1" ht="15" customHeight="1">
      <c r="A13" s="44" t="s">
        <v>16</v>
      </c>
      <c r="B13" s="45"/>
      <c r="C13" s="46">
        <v>281</v>
      </c>
      <c r="D13" s="47">
        <v>77.650000000000006</v>
      </c>
      <c r="E13" s="46">
        <v>1</v>
      </c>
      <c r="F13" s="46">
        <v>1</v>
      </c>
      <c r="G13" s="63">
        <v>100</v>
      </c>
      <c r="H13" s="46">
        <v>45</v>
      </c>
      <c r="I13" s="47">
        <v>55.56</v>
      </c>
      <c r="J13" s="46">
        <v>4</v>
      </c>
      <c r="K13" s="46">
        <v>22</v>
      </c>
      <c r="L13" s="46">
        <v>3</v>
      </c>
      <c r="M13" s="58">
        <v>474</v>
      </c>
      <c r="N13" s="49"/>
    </row>
    <row r="14" spans="1:14" s="36" customFormat="1" ht="9.9499999999999993" customHeight="1" thickBot="1">
      <c r="A14" s="64"/>
      <c r="B14" s="64"/>
      <c r="C14" s="65"/>
      <c r="D14" s="66"/>
      <c r="E14" s="67"/>
      <c r="F14" s="67"/>
      <c r="G14" s="68"/>
      <c r="H14" s="67"/>
      <c r="I14" s="68"/>
      <c r="J14" s="69"/>
      <c r="K14" s="69"/>
      <c r="L14" s="70"/>
      <c r="M14" s="71"/>
      <c r="N14" s="59"/>
    </row>
    <row r="15" spans="1:14" s="80" customFormat="1" ht="15" customHeight="1">
      <c r="A15" s="72" t="s">
        <v>22</v>
      </c>
      <c r="B15" s="73"/>
      <c r="C15" s="74"/>
      <c r="D15" s="75" t="s">
        <v>23</v>
      </c>
      <c r="E15" s="76"/>
      <c r="F15" s="76"/>
      <c r="G15" s="75" t="s">
        <v>23</v>
      </c>
      <c r="H15" s="76"/>
      <c r="I15" s="75" t="s">
        <v>23</v>
      </c>
      <c r="J15" s="76"/>
      <c r="K15" s="76"/>
      <c r="L15" s="77"/>
      <c r="M15" s="78"/>
      <c r="N15" s="79"/>
    </row>
    <row r="16" spans="1:14" s="87" customFormat="1" ht="15" customHeight="1">
      <c r="A16" s="81" t="s">
        <v>24</v>
      </c>
      <c r="B16" s="82"/>
      <c r="C16" s="83">
        <f ca="1">IF(OFFSET(C16,-4,0)="",IF(ISERR((OFFSET(C16,-3,0)/OFFSET(C16,-5,0)-1)*100),"－",(OFFSET(C16,-3,0)/OFFSET(C16,-5,0)-1)*100),IF(ISERR((OFFSET(C16,-3,0)/OFFSET(C16,-4,0)-1)*100),"－",(OFFSET(C16,-3,0)/OFFSET(C16,-4,0)-1)*100))</f>
        <v>16.597510373443992</v>
      </c>
      <c r="D16" s="84">
        <f ca="1">IF(OFFSET(D16,-4,0)="",IF(ISERR(OFFSET(D16,-3,0)-OFFSET(D16,-5,0)),"－",(OFFSET(D16,-3,0)-OFFSET(D16,-5,0))),IF(ISERR(OFFSET(D16,-3,0)-OFFSET(D16,-4,0)),"－",(OFFSET(D16,-3,0)-OFFSET(D16,-4,0))))</f>
        <v>-8.2299999999999898</v>
      </c>
      <c r="E16" s="85" t="str">
        <f ca="1">IF(OFFSET(E16,-4,0)="",IF(ISERR((OFFSET(E16,-3,0)/OFFSET(E16,-5,0)-1)*100),"－",(OFFSET(E16,-3,0)/OFFSET(E16,-5,0)-1)*100),IF(ISERR((OFFSET(E16,-3,0)/OFFSET(E16,-4,0)-1)*100),"－",(OFFSET(E16,-3,0)/OFFSET(E16,-4,0)-1)*100))</f>
        <v>－</v>
      </c>
      <c r="F16" s="84" t="str">
        <f ca="1">IF(ISERR((OFFSET(F16,-3,0)/OFFSET(F16,-4,0)-1)*100),"－",(OFFSET(F16,-3,0)/OFFSET(F16,-4,0)-1)*100)</f>
        <v>－</v>
      </c>
      <c r="G16" s="84" t="str">
        <f ca="1">IF(OFFSET(G16,-4,0)="",IF(ISERR(OFFSET(G16,-3,0)-OFFSET(G16,-5,0)),"－",(OFFSET(G16,-3,0)-OFFSET(G16,-5,0))),IF(ISERR(OFFSET(G16,-3,0)-OFFSET(G16,-4,0)),"－",(OFFSET(G16,-3,0)-OFFSET(G16,-4,0))))</f>
        <v>－</v>
      </c>
      <c r="H16" s="84">
        <f ca="1">IF(OFFSET(H16,-4,0)="",IF(ISERR((OFFSET(H16,-3,0)/OFFSET(H16,-5,0)-1)*100),"－",(OFFSET(H16,-3,0)/OFFSET(H16,-5,0)-1)*100),IF(ISERR((OFFSET(H16,-3,0)/OFFSET(H16,-4,0)-1)*100),"－",(OFFSET(H16,-3,0)/OFFSET(H16,-4,0)-1)*100))</f>
        <v>-16.666666666666664</v>
      </c>
      <c r="I16" s="84">
        <f ca="1">IF(OFFSET(I16,-4,0)="",IF(ISERR(OFFSET(I16,-3,0)-OFFSET(I16,-5,0)),"－",(OFFSET(I16,-3,0)-OFFSET(I16,-5,0))),IF(ISERR(OFFSET(I16,-3,0)-OFFSET(I16,-4,0)),"－",(OFFSET(I16,-3,0)-OFFSET(I16,-4,0))))</f>
        <v>-37.03</v>
      </c>
      <c r="J16" s="84">
        <f ca="1">IF(OFFSET(J16,-4,0)="",IF(ISERR((OFFSET(J16,-3,0)/OFFSET(J16,-5,0)-1)*100),"－",(OFFSET(J16,-3,0)/OFFSET(J16,-5,0)-1)*100),IF(ISERR((OFFSET(J16,-3,0)/OFFSET(J16,-4,0)-1)*100),"－",(OFFSET(J16,-3,0)/OFFSET(J16,-4,0)-1)*100))</f>
        <v>-63.636363636363633</v>
      </c>
      <c r="K16" s="84">
        <f ca="1">IF(OFFSET(K16,-4,0)="",IF(ISERR((OFFSET(K16,-3,0)/OFFSET(K16,-5,0)-1)*100),"－",(OFFSET(K16,-3,0)/OFFSET(K16,-5,0)-1)*100),IF(ISERR((OFFSET(K16,-3,0)/OFFSET(K16,-4,0)-1)*100),"－",(OFFSET(K16,-3,0)/OFFSET(K16,-4,0)-1)*100))</f>
        <v>-80.357142857142861</v>
      </c>
      <c r="L16" s="84">
        <f ca="1">IF(OFFSET(L16,-4,0)="",IF(ISERR((OFFSET(L16,-3,0)/OFFSET(L16,-5,0)-1)*100),"－",(OFFSET(L16,-3,0)/OFFSET(L16,-5,0)-1)*100),IF(ISERR((OFFSET(L16,-3,0)/OFFSET(L16,-4,0)-1)*100),"－",(OFFSET(L16,-3,0)/OFFSET(L16,-4,0)-1)*100))</f>
        <v>-75</v>
      </c>
      <c r="M16" s="85">
        <f ca="1">IF(OFFSET(M16,-4,0)="",IF(ISERR((OFFSET(M16,-3,0)/OFFSET(M16,-5,0)-1)*100),"－",(OFFSET(M16,-3,0)/OFFSET(M16,-5,0)-1)*100),IF(ISERR((OFFSET(M16,-3,0)/OFFSET(M16,-4,0)-1)*100),"－",(OFFSET(M16,-3,0)/OFFSET(M16,-4,0)-1)*100))</f>
        <v>-94.515158528118491</v>
      </c>
      <c r="N16" s="86"/>
    </row>
    <row r="17" spans="1:22" s="80" customFormat="1" ht="15" customHeight="1">
      <c r="A17" s="88" t="s">
        <v>25</v>
      </c>
      <c r="B17" s="89"/>
      <c r="C17" s="90"/>
      <c r="D17" s="91" t="s">
        <v>23</v>
      </c>
      <c r="E17" s="92"/>
      <c r="F17" s="92"/>
      <c r="G17" s="93" t="s">
        <v>23</v>
      </c>
      <c r="H17" s="94"/>
      <c r="I17" s="93" t="s">
        <v>23</v>
      </c>
      <c r="J17" s="92"/>
      <c r="K17" s="92"/>
      <c r="L17" s="94"/>
      <c r="M17" s="95"/>
      <c r="N17" s="79"/>
    </row>
    <row r="18" spans="1:22" s="87" customFormat="1" ht="15" customHeight="1" thickBot="1">
      <c r="A18" s="96" t="s">
        <v>26</v>
      </c>
      <c r="B18" s="97"/>
      <c r="C18" s="98">
        <f ca="1">IF(ISERR((OFFSET(C18,-5,0)/OFFSET(C18,-10,0)-1)*100),"－",(OFFSET(C18,-5,0)/OFFSET(C18,-10,0)-1)*100)</f>
        <v>40.5</v>
      </c>
      <c r="D18" s="99">
        <f ca="1">IF(ISERR(OFFSET(D18,-5,0)-OFFSET(D18,-10,0)),"－",(OFFSET(D18,-5,0)-OFFSET(D18,-10,0)))</f>
        <v>-13.019999999999996</v>
      </c>
      <c r="E18" s="99">
        <f ca="1">IF(ISERR((OFFSET(E18,-5,0)/OFFSET(E18,-10,0)-1)*100),"－",(OFFSET(E18,-5,0)/OFFSET(E18,-10,0)-1)*100)</f>
        <v>-50</v>
      </c>
      <c r="F18" s="99">
        <f ca="1">IF(ISERR((OFFSET(F18,-5,0)/OFFSET(F18,-10,0)-1)*100),"－",(OFFSET(F18,-5,0)/OFFSET(F18,-10,0)-1)*100)</f>
        <v>-50</v>
      </c>
      <c r="G18" s="99">
        <f ca="1">IF(ISERR(OFFSET(G18,-5,0)-OFFSET(G18,-10,0)),"－",(OFFSET(G18,-5,0)-OFFSET(G18,-10,0)))</f>
        <v>0</v>
      </c>
      <c r="H18" s="99">
        <f ca="1">IF(ISERR((OFFSET(H18,-5,0)/OFFSET(H18,-10,0)-1)*100),"－",(OFFSET(H18,-5,0)/OFFSET(H18,-10,0)-1)*100)</f>
        <v>55.172413793103445</v>
      </c>
      <c r="I18" s="99">
        <f ca="1">IF(ISERR(OFFSET(I18,-5,0)-OFFSET(I18,-10,0)),"－",(OFFSET(I18,-5,0)-OFFSET(I18,-10,0)))</f>
        <v>-34.099999999999994</v>
      </c>
      <c r="J18" s="99">
        <f ca="1">IF(ISERR((OFFSET(J18,-5,0)/OFFSET(J18,-10,0)-1)*100),"－",(OFFSET(J18,-5,0)/OFFSET(J18,-10,0)-1)*100)</f>
        <v>-19.999999999999996</v>
      </c>
      <c r="K18" s="99">
        <f ca="1">IF(ISERR((OFFSET(K18,-5,0)/OFFSET(K18,-10,0)-1)*100),"－",(OFFSET(K18,-5,0)/OFFSET(K18,-10,0)-1)*100)</f>
        <v>175</v>
      </c>
      <c r="L18" s="99">
        <f ca="1">IF(ISERR((OFFSET(L18,-5,0)/OFFSET(L18,-10,0)-1)*100),"－",(OFFSET(L18,-5,0)/OFFSET(L18,-10,0)-1)*100)</f>
        <v>-40</v>
      </c>
      <c r="M18" s="100">
        <f ca="1">IF(ISERR((OFFSET(M18,-5,0)/OFFSET(M18,-10,0)-1)*100),"－",(OFFSET(M18,-5,0)/OFFSET(M18,-10,0)-1)*100)</f>
        <v>-31.304347826086953</v>
      </c>
      <c r="N18" s="86"/>
    </row>
    <row r="19" spans="1:22" ht="15" customHeight="1">
      <c r="A19" s="5" t="s">
        <v>27</v>
      </c>
      <c r="B19" s="5"/>
      <c r="C19" s="4"/>
      <c r="D19" s="6"/>
      <c r="E19" s="4"/>
      <c r="F19" s="4"/>
      <c r="G19" s="6"/>
      <c r="H19" s="4"/>
      <c r="I19" s="6"/>
      <c r="J19" s="4"/>
      <c r="K19" s="4"/>
      <c r="L19" s="4"/>
      <c r="M19" s="8"/>
      <c r="N19" s="8"/>
    </row>
    <row r="20" spans="1:22" ht="15" customHeight="1">
      <c r="A20" s="101"/>
      <c r="B20" s="102"/>
      <c r="C20" s="4"/>
      <c r="D20" s="6"/>
      <c r="E20" s="4"/>
      <c r="F20" s="4"/>
      <c r="G20" s="6"/>
      <c r="H20" s="4"/>
      <c r="I20" s="6"/>
      <c r="J20" s="4"/>
      <c r="K20" s="4"/>
      <c r="L20" s="4"/>
      <c r="M20" s="8"/>
      <c r="N20" s="8"/>
    </row>
    <row r="21" spans="1:22" ht="15" customHeight="1">
      <c r="A21" s="4"/>
      <c r="O21" s="106"/>
      <c r="P21" s="107"/>
      <c r="Q21" s="108"/>
      <c r="R21" s="108"/>
      <c r="S21" s="108"/>
      <c r="T21" s="108"/>
      <c r="U21" s="108"/>
      <c r="V21" s="108"/>
    </row>
    <row r="22" spans="1:22" ht="15" customHeight="1">
      <c r="O22" s="107"/>
      <c r="P22" s="109"/>
      <c r="Q22" s="109"/>
      <c r="R22" s="109"/>
      <c r="S22" s="110" t="s">
        <v>28</v>
      </c>
      <c r="T22" s="111">
        <v>4</v>
      </c>
      <c r="U22" s="111">
        <v>7</v>
      </c>
      <c r="V22" s="111">
        <v>9</v>
      </c>
    </row>
    <row r="23" spans="1:22" ht="15" customHeight="1">
      <c r="O23" s="112"/>
      <c r="P23" s="109"/>
      <c r="Q23" s="109"/>
      <c r="R23" s="110" t="s">
        <v>29</v>
      </c>
      <c r="S23" s="111" t="s">
        <v>30</v>
      </c>
      <c r="T23" s="111" t="s">
        <v>31</v>
      </c>
      <c r="U23" s="111" t="s">
        <v>32</v>
      </c>
      <c r="V23" s="111" t="s">
        <v>33</v>
      </c>
    </row>
    <row r="24" spans="1:22" ht="15" customHeight="1">
      <c r="O24" s="113"/>
      <c r="P24" s="114">
        <v>102</v>
      </c>
      <c r="Q24" s="109" t="s">
        <v>16</v>
      </c>
      <c r="R24" s="111">
        <v>8</v>
      </c>
      <c r="S24" s="115" t="str">
        <f>P24 &amp; "年" &amp; Q24</f>
        <v>102年第二季</v>
      </c>
      <c r="T24" s="116">
        <f ca="1">OFFSET($A$1,R24-1,T22-1)</f>
        <v>90.67</v>
      </c>
      <c r="U24" s="116">
        <f ca="1">OFFSET($A$1,R24-1,U22-1)</f>
        <v>100</v>
      </c>
      <c r="V24" s="116">
        <f ca="1">OFFSET($A$1,R24-1,V22-1)</f>
        <v>89.66</v>
      </c>
    </row>
    <row r="25" spans="1:22" ht="15" customHeight="1">
      <c r="O25" s="113"/>
      <c r="P25" s="117">
        <v>102</v>
      </c>
      <c r="Q25" s="109" t="s">
        <v>34</v>
      </c>
      <c r="R25" s="117">
        <f ca="1">IF(LEFT(OFFSET($A$1,R24,0),1)="第",R24+1,R24+2)</f>
        <v>9</v>
      </c>
      <c r="S25" s="115" t="str">
        <f>P25 &amp; "年" &amp; Q25</f>
        <v>102年第三季</v>
      </c>
      <c r="T25" s="116">
        <f ca="1">OFFSET($A$1,R25-1,T22-1)</f>
        <v>100</v>
      </c>
      <c r="U25" s="116">
        <f ca="1">OFFSET($A$1,R25-1,U22-1)</f>
        <v>100</v>
      </c>
      <c r="V25" s="116">
        <f ca="1">OFFSET($A$1,R25-1,V22-1)</f>
        <v>92</v>
      </c>
    </row>
    <row r="26" spans="1:22" ht="15" customHeight="1">
      <c r="O26" s="113"/>
      <c r="P26" s="117">
        <v>102</v>
      </c>
      <c r="Q26" s="109" t="s">
        <v>35</v>
      </c>
      <c r="R26" s="117">
        <f ca="1">IF(LEFT(OFFSET($A$1,R25,0),1)="第",R25+1,R25+2)</f>
        <v>10</v>
      </c>
      <c r="S26" s="115" t="str">
        <f>P26 &amp; "年" &amp; Q26</f>
        <v>102年第四季</v>
      </c>
      <c r="T26" s="116">
        <f ca="1">OFFSET($A$1,R26-1,T22-1)</f>
        <v>62.96</v>
      </c>
      <c r="U26" s="116">
        <f ca="1">OFFSET($A$1,R26-1,U22-1)</f>
        <v>100</v>
      </c>
      <c r="V26" s="116">
        <f ca="1">OFFSET($A$1,R26-1,V22-1)</f>
        <v>55.17</v>
      </c>
    </row>
    <row r="27" spans="1:22" ht="15" customHeight="1">
      <c r="O27" s="113"/>
      <c r="P27" s="117">
        <v>103</v>
      </c>
      <c r="Q27" s="109" t="s">
        <v>36</v>
      </c>
      <c r="R27" s="117">
        <f ca="1">IF(LEFT(OFFSET($A$1,R26,0),1)="第",R26+1,R26+2)</f>
        <v>12</v>
      </c>
      <c r="S27" s="115" t="str">
        <f>P27 &amp; "年" &amp; Q27</f>
        <v>103年第一季</v>
      </c>
      <c r="T27" s="116">
        <f ca="1">OFFSET($A$1,R27-1,T22-1)</f>
        <v>85.88</v>
      </c>
      <c r="U27" s="116" t="str">
        <f ca="1">OFFSET($A$1,R27-1,U22-1)</f>
        <v>...</v>
      </c>
      <c r="V27" s="116">
        <f ca="1">OFFSET($A$1,R27-1,V22-1)</f>
        <v>92.59</v>
      </c>
    </row>
    <row r="28" spans="1:22" ht="15" customHeight="1">
      <c r="O28" s="113"/>
      <c r="P28" s="117">
        <v>103</v>
      </c>
      <c r="Q28" s="109" t="s">
        <v>37</v>
      </c>
      <c r="R28" s="117">
        <f ca="1">IF(LEFT(OFFSET($A$1,R27,0),1)="第",R27+1,R27+2)</f>
        <v>13</v>
      </c>
      <c r="S28" s="115" t="str">
        <f>P28 &amp; "年" &amp; Q28</f>
        <v>103年第二季</v>
      </c>
      <c r="T28" s="116">
        <f ca="1">OFFSET($A$1,R28-1,T22-1)</f>
        <v>77.650000000000006</v>
      </c>
      <c r="U28" s="116">
        <f ca="1">OFFSET($A$1,R28-1,U22-1)</f>
        <v>100</v>
      </c>
      <c r="V28" s="116">
        <f ca="1">OFFSET($A$1,R28-1,V22-1)</f>
        <v>55.56</v>
      </c>
    </row>
    <row r="29" spans="1:22" ht="15" customHeight="1">
      <c r="Q29" s="109"/>
    </row>
    <row r="30" spans="1:22" ht="15" customHeight="1"/>
    <row r="31" spans="1:22" ht="15" customHeight="1"/>
    <row r="32" spans="1:22" ht="15" customHeight="1"/>
    <row r="33" spans="1:20" ht="15" customHeight="1"/>
    <row r="34" spans="1:20" ht="15" customHeight="1" thickBot="1">
      <c r="A34" s="118"/>
      <c r="B34" s="118"/>
      <c r="C34" s="118"/>
      <c r="D34" s="119"/>
      <c r="E34" s="118"/>
      <c r="F34" s="118"/>
      <c r="G34" s="119"/>
      <c r="H34" s="118"/>
      <c r="I34" s="119"/>
      <c r="J34" s="118"/>
      <c r="K34" s="118"/>
      <c r="L34" s="118"/>
      <c r="M34" s="120"/>
      <c r="O34" s="121"/>
      <c r="P34" s="121"/>
      <c r="Q34" s="121"/>
      <c r="R34" s="121"/>
      <c r="S34" s="121"/>
      <c r="T34" s="122"/>
    </row>
    <row r="35" spans="1:20" ht="15" customHeight="1" thickTop="1">
      <c r="A35" s="123"/>
      <c r="B35" s="124"/>
      <c r="C35" s="124"/>
      <c r="D35" s="125"/>
      <c r="E35" s="124"/>
      <c r="F35" s="124"/>
      <c r="G35" s="125"/>
      <c r="H35" s="124"/>
      <c r="I35" s="125"/>
      <c r="J35" s="124"/>
      <c r="K35" s="124"/>
      <c r="L35" s="124"/>
      <c r="M35" s="126"/>
      <c r="O35" s="122"/>
      <c r="P35" s="127"/>
      <c r="Q35" s="122"/>
      <c r="R35" s="128"/>
      <c r="S35" s="128"/>
      <c r="T35" s="122"/>
    </row>
    <row r="36" spans="1:20" ht="18" customHeight="1">
      <c r="A36" s="129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O36" s="122"/>
      <c r="P36" s="127"/>
      <c r="Q36" s="122"/>
      <c r="R36" s="130"/>
      <c r="S36" s="122"/>
      <c r="T36" s="122"/>
    </row>
    <row r="37" spans="1:20" ht="18" customHeight="1">
      <c r="A37" s="129"/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O37" s="122"/>
      <c r="P37" s="127"/>
      <c r="Q37" s="122"/>
      <c r="R37" s="130"/>
      <c r="S37" s="122"/>
      <c r="T37" s="122"/>
    </row>
    <row r="38" spans="1:20" ht="18" customHeight="1">
      <c r="A38" s="129"/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O38" s="122"/>
      <c r="P38" s="127"/>
      <c r="Q38" s="122"/>
      <c r="R38" s="130"/>
      <c r="S38" s="122"/>
      <c r="T38" s="122"/>
    </row>
    <row r="39" spans="1:20" ht="18" customHeight="1">
      <c r="A39" s="129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O39" s="122"/>
      <c r="P39" s="127"/>
      <c r="Q39" s="122"/>
      <c r="R39" s="130"/>
      <c r="S39" s="122"/>
      <c r="T39" s="122"/>
    </row>
    <row r="40" spans="1:20" ht="18" customHeight="1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O40" s="122"/>
      <c r="P40" s="127"/>
      <c r="Q40" s="122"/>
      <c r="R40" s="130"/>
      <c r="S40" s="122"/>
      <c r="T40" s="122"/>
    </row>
    <row r="41" spans="1:20" ht="18" customHeight="1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O41" s="122"/>
      <c r="P41" s="127"/>
      <c r="Q41" s="122"/>
      <c r="R41" s="130"/>
      <c r="S41" s="122"/>
      <c r="T41" s="122"/>
    </row>
    <row r="42" spans="1:20" ht="18" customHeight="1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O42" s="122"/>
      <c r="P42" s="127"/>
      <c r="Q42" s="122"/>
      <c r="R42" s="130"/>
      <c r="S42" s="122"/>
      <c r="T42" s="122"/>
    </row>
    <row r="43" spans="1:20" ht="18" customHeight="1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O43" s="122"/>
      <c r="P43" s="127"/>
      <c r="Q43" s="122"/>
      <c r="R43" s="130"/>
      <c r="S43" s="122"/>
      <c r="T43" s="122"/>
    </row>
    <row r="44" spans="1:20" s="103" customFormat="1" ht="18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31"/>
      <c r="O44" s="122"/>
      <c r="P44" s="127"/>
      <c r="Q44" s="122"/>
      <c r="R44" s="130"/>
      <c r="S44" s="122"/>
      <c r="T44" s="122"/>
    </row>
    <row r="45" spans="1:20" s="103" customFormat="1" ht="18" customHeight="1">
      <c r="A45" s="122"/>
      <c r="B45" s="122"/>
      <c r="C45" s="122"/>
      <c r="D45" s="132"/>
      <c r="E45" s="122"/>
      <c r="F45" s="122"/>
      <c r="G45" s="132"/>
      <c r="H45" s="122"/>
      <c r="I45" s="132"/>
      <c r="J45" s="122"/>
      <c r="K45" s="122"/>
      <c r="L45" s="122"/>
      <c r="M45" s="133"/>
      <c r="N45" s="131"/>
      <c r="O45" s="122"/>
      <c r="P45" s="122"/>
      <c r="Q45" s="122"/>
      <c r="R45" s="122"/>
      <c r="S45" s="122"/>
      <c r="T45" s="122"/>
    </row>
    <row r="46" spans="1:20" ht="18" customHeight="1">
      <c r="O46" s="122"/>
      <c r="P46" s="122"/>
      <c r="Q46" s="122"/>
      <c r="R46" s="122"/>
      <c r="S46" s="122"/>
      <c r="T46" s="122"/>
    </row>
    <row r="47" spans="1:20" ht="18" customHeight="1">
      <c r="O47" s="122"/>
      <c r="P47" s="122"/>
      <c r="Q47" s="122"/>
      <c r="R47" s="122"/>
      <c r="S47" s="122"/>
      <c r="T47" s="122"/>
    </row>
  </sheetData>
  <mergeCells count="7">
    <mergeCell ref="A1:M1"/>
    <mergeCell ref="A3:A4"/>
    <mergeCell ref="C3:D3"/>
    <mergeCell ref="E3:G3"/>
    <mergeCell ref="H3:I3"/>
    <mergeCell ref="J3:K3"/>
    <mergeCell ref="L3:M3"/>
  </mergeCells>
  <phoneticPr fontId="3" type="noConversion"/>
  <printOptions horizontalCentered="1" gridLinesSet="0"/>
  <pageMargins left="1.1023622047244095" right="1.1023622047244095" top="1.1811023622047245" bottom="1.1811023622047245" header="0.98425196850393704" footer="0.98425196850393704"/>
  <pageSetup paperSize="9" firstPageNumber="12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11.社會治安(12)</vt:lpstr>
      <vt:lpstr>database_13</vt:lpstr>
      <vt:lpstr>'11.社會治安(12)'!Print_Area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2014-10-31T03:04:12Z</dcterms:created>
  <dcterms:modified xsi:type="dcterms:W3CDTF">2014-10-31T03:04:12Z</dcterms:modified>
</cp:coreProperties>
</file>