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08.社會服利(9)" sheetId="1" r:id="rId1"/>
  </sheets>
  <externalReferences>
    <externalReference r:id="rId2"/>
  </externalReferences>
  <definedNames>
    <definedName name="_xlnm._FilterDatabase" localSheetId="0" hidden="1">'08.社會服利(9)'!$A$5:$N$19</definedName>
    <definedName name="database_1">#REF!</definedName>
    <definedName name="database_10">#REF!</definedName>
    <definedName name="database_11">#REF!</definedName>
    <definedName name="database_18">'08.社會服利(9)'!$A$5:$N$19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'08.社會服利(9)'!$A$1:$M$45</definedName>
  </definedNames>
  <calcPr calcId="125725"/>
</workbook>
</file>

<file path=xl/calcChain.xml><?xml version="1.0" encoding="utf-8"?>
<calcChain xmlns="http://schemas.openxmlformats.org/spreadsheetml/2006/main">
  <c r="S28" i="1"/>
  <c r="S27"/>
  <c r="S26"/>
  <c r="S25"/>
  <c r="R25"/>
  <c r="R26" s="1"/>
  <c r="Y24"/>
  <c r="X24"/>
  <c r="W24"/>
  <c r="V24"/>
  <c r="U24"/>
  <c r="T24"/>
  <c r="P24"/>
  <c r="S24" s="1"/>
  <c r="M18"/>
  <c r="L18"/>
  <c r="K18"/>
  <c r="J18"/>
  <c r="I18"/>
  <c r="H18"/>
  <c r="G18"/>
  <c r="F18"/>
  <c r="E18"/>
  <c r="D18"/>
  <c r="C18"/>
  <c r="M16"/>
  <c r="L16"/>
  <c r="K16"/>
  <c r="J16"/>
  <c r="I16"/>
  <c r="H16"/>
  <c r="G16"/>
  <c r="F16"/>
  <c r="E16"/>
  <c r="D16"/>
  <c r="C16"/>
  <c r="R27" l="1"/>
  <c r="X26"/>
  <c r="V26"/>
  <c r="Y26"/>
  <c r="W26"/>
  <c r="U26"/>
  <c r="U25"/>
  <c r="W25"/>
  <c r="Y25"/>
  <c r="V25"/>
  <c r="X25"/>
  <c r="R28" l="1"/>
  <c r="X27"/>
  <c r="V27"/>
  <c r="Y27"/>
  <c r="W27"/>
  <c r="U27"/>
  <c r="T27" s="1"/>
  <c r="T25"/>
  <c r="T26"/>
  <c r="X28" l="1"/>
  <c r="V28"/>
  <c r="Y28"/>
  <c r="W28"/>
  <c r="U28"/>
  <c r="T28" s="1"/>
  <c r="T30" l="1"/>
  <c r="T31"/>
</calcChain>
</file>

<file path=xl/comments1.xml><?xml version="1.0" encoding="utf-8"?>
<comments xmlns="http://schemas.openxmlformats.org/spreadsheetml/2006/main">
  <authors>
    <author>PHHG</author>
    <author>user</author>
  </authors>
  <commentList>
    <comment ref="E4" authorId="0">
      <text>
        <r>
          <rPr>
            <sz val="9"/>
            <color indexed="81"/>
            <rFont val="新細明體"/>
            <family val="1"/>
            <charset val="136"/>
          </rPr>
          <t xml:space="preserve">包含：
</t>
        </r>
        <r>
          <rPr>
            <sz val="9"/>
            <color indexed="81"/>
            <rFont val="Times New Roman"/>
            <family val="1"/>
          </rPr>
          <t>1.</t>
        </r>
        <r>
          <rPr>
            <sz val="9"/>
            <color indexed="81"/>
            <rFont val="新細明體"/>
            <family val="1"/>
            <charset val="136"/>
          </rPr>
          <t xml:space="preserve">家庭生活補助
</t>
        </r>
        <r>
          <rPr>
            <sz val="9"/>
            <color indexed="81"/>
            <rFont val="Times New Roman"/>
            <family val="1"/>
          </rPr>
          <t>2.</t>
        </r>
        <r>
          <rPr>
            <sz val="9"/>
            <color indexed="81"/>
            <rFont val="新細明體"/>
            <family val="1"/>
            <charset val="136"/>
          </rPr>
          <t xml:space="preserve">就學生活補助
</t>
        </r>
        <r>
          <rPr>
            <sz val="9"/>
            <color indexed="81"/>
            <rFont val="Times New Roman"/>
            <family val="1"/>
          </rPr>
          <t>3.</t>
        </r>
        <r>
          <rPr>
            <sz val="9"/>
            <color indexed="81"/>
            <rFont val="新細明體"/>
            <family val="1"/>
            <charset val="136"/>
          </rPr>
          <t xml:space="preserve">以工代賑
</t>
        </r>
        <r>
          <rPr>
            <sz val="9"/>
            <color indexed="81"/>
            <rFont val="Times New Roman"/>
            <family val="1"/>
          </rPr>
          <t>4.</t>
        </r>
        <r>
          <rPr>
            <sz val="9"/>
            <color indexed="81"/>
            <rFont val="新細明體"/>
            <family val="1"/>
            <charset val="136"/>
          </rPr>
          <t>特殊項目救助及服務</t>
        </r>
      </text>
    </comment>
    <comment ref="I4" authorId="0">
      <text>
        <r>
          <rPr>
            <sz val="9"/>
            <color indexed="81"/>
            <rFont val="新細明體"/>
            <family val="1"/>
            <charset val="136"/>
          </rPr>
          <t xml:space="preserve">包含：
</t>
        </r>
        <r>
          <rPr>
            <sz val="9"/>
            <color indexed="81"/>
            <rFont val="Times New Roman"/>
            <family val="1"/>
          </rPr>
          <t>1.</t>
        </r>
        <r>
          <rPr>
            <sz val="9"/>
            <color indexed="81"/>
            <rFont val="新細明體"/>
            <family val="1"/>
            <charset val="136"/>
          </rPr>
          <t xml:space="preserve">拖育養護補助
</t>
        </r>
        <r>
          <rPr>
            <sz val="9"/>
            <color indexed="81"/>
            <rFont val="Times New Roman"/>
            <family val="1"/>
          </rPr>
          <t>2.</t>
        </r>
        <r>
          <rPr>
            <sz val="9"/>
            <color indexed="81"/>
            <rFont val="新細明體"/>
            <family val="1"/>
            <charset val="136"/>
          </rPr>
          <t>生活及輔助器具</t>
        </r>
      </text>
    </comment>
    <comment ref="L4" authorId="1">
      <text>
        <r>
          <rPr>
            <sz val="9"/>
            <color indexed="81"/>
            <rFont val="新細明體"/>
            <family val="1"/>
            <charset val="136"/>
          </rPr>
          <t>包括後備軍人及榮民</t>
        </r>
      </text>
    </comment>
  </commentList>
</comments>
</file>

<file path=xl/sharedStrings.xml><?xml version="1.0" encoding="utf-8"?>
<sst xmlns="http://schemas.openxmlformats.org/spreadsheetml/2006/main" count="50" uniqueCount="42">
  <si>
    <t>八、社會福利</t>
    <phoneticPr fontId="3" type="noConversion"/>
  </si>
  <si>
    <t>金額單位：千元</t>
    <phoneticPr fontId="3" type="noConversion"/>
  </si>
  <si>
    <t>年(季)別</t>
    <phoneticPr fontId="3" type="noConversion"/>
  </si>
  <si>
    <t>低收入戶</t>
    <phoneticPr fontId="3" type="noConversion"/>
  </si>
  <si>
    <t>中低收入老人</t>
    <phoneticPr fontId="3" type="noConversion"/>
  </si>
  <si>
    <t>身心障礙者</t>
    <phoneticPr fontId="3" type="noConversion"/>
  </si>
  <si>
    <t>住院醫療補助</t>
    <phoneticPr fontId="3" type="noConversion"/>
  </si>
  <si>
    <t>急難救助</t>
    <phoneticPr fontId="3" type="noConversion"/>
  </si>
  <si>
    <t>戶數</t>
    <phoneticPr fontId="3" type="noConversion"/>
  </si>
  <si>
    <t>人數</t>
    <phoneticPr fontId="3" type="noConversion"/>
  </si>
  <si>
    <t>補助
金額</t>
    <phoneticPr fontId="3" type="noConversion"/>
  </si>
  <si>
    <t>生活津
貼金額</t>
    <phoneticPr fontId="3" type="noConversion"/>
  </si>
  <si>
    <t>住院
日數</t>
    <phoneticPr fontId="3" type="noConversion"/>
  </si>
  <si>
    <t>人次</t>
    <phoneticPr fontId="3" type="noConversion"/>
  </si>
  <si>
    <t>救助
金額</t>
    <phoneticPr fontId="3" type="noConversion"/>
  </si>
  <si>
    <t>101年</t>
    <phoneticPr fontId="3" type="noConversion"/>
  </si>
  <si>
    <t>102年</t>
    <phoneticPr fontId="3" type="noConversion"/>
  </si>
  <si>
    <t>第二季</t>
    <phoneticPr fontId="3" type="noConversion"/>
  </si>
  <si>
    <t>第三季</t>
    <phoneticPr fontId="3" type="noConversion"/>
  </si>
  <si>
    <t>第四季</t>
    <phoneticPr fontId="3" type="noConversion"/>
  </si>
  <si>
    <t>103年</t>
    <phoneticPr fontId="3" type="noConversion"/>
  </si>
  <si>
    <t>第一季</t>
    <phoneticPr fontId="3" type="noConversion"/>
  </si>
  <si>
    <t>當季較上</t>
  </si>
  <si>
    <t>季增減％</t>
  </si>
  <si>
    <t>當季較上年</t>
    <phoneticPr fontId="3" type="noConversion"/>
  </si>
  <si>
    <t>同季增減％</t>
  </si>
  <si>
    <t>資料來源：澎湖縣政府社會處之公務統計報表</t>
    <phoneticPr fontId="3" type="noConversion"/>
  </si>
  <si>
    <t>說　　明：身心障礙者補助金額包括「身心障礙者日間照顧及住宿式照顧補助」及「身心障礙生活及輔助器具」。</t>
    <phoneticPr fontId="3" type="noConversion"/>
  </si>
  <si>
    <t>欄號</t>
    <phoneticPr fontId="3" type="noConversion"/>
  </si>
  <si>
    <t>合計</t>
    <phoneticPr fontId="3" type="noConversion"/>
  </si>
  <si>
    <t>列號</t>
    <phoneticPr fontId="3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</si>
  <si>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3" type="noConversion"/>
  </si>
  <si>
    <t>社會福利補助金額</t>
    <phoneticPr fontId="3" type="noConversion"/>
  </si>
  <si>
    <t>低收入戶補助</t>
    <phoneticPr fontId="3" type="noConversion"/>
  </si>
  <si>
    <t>中低收入老人生活津貼</t>
    <phoneticPr fontId="3" type="noConversion"/>
  </si>
  <si>
    <t>身心障礙者補助</t>
    <phoneticPr fontId="3" type="noConversion"/>
  </si>
  <si>
    <t>第三季</t>
  </si>
  <si>
    <t>第四季</t>
  </si>
  <si>
    <t>第一季</t>
  </si>
  <si>
    <t>第二季</t>
  </si>
  <si>
    <t>較上季增減率</t>
    <phoneticPr fontId="3" type="noConversion"/>
  </si>
  <si>
    <t>較前年同季增加率</t>
    <phoneticPr fontId="3" type="noConversion"/>
  </si>
</sst>
</file>

<file path=xl/styles.xml><?xml version="1.0" encoding="utf-8"?>
<styleSheet xmlns="http://schemas.openxmlformats.org/spreadsheetml/2006/main">
  <numFmts count="5">
    <numFmt numFmtId="176" formatCode="#,##0;\-#,##0;&quot;－&quot;;@"/>
    <numFmt numFmtId="177" formatCode="_-* #,##0;\-* #,##0;_-* &quot;-&quot;_-;_-@_-"/>
    <numFmt numFmtId="178" formatCode="#,##0.00;\-#,##0.00;&quot;－&quot;;@"/>
    <numFmt numFmtId="179" formatCode="#\ ##0"/>
    <numFmt numFmtId="180" formatCode="0.00_ "/>
  </numFmts>
  <fonts count="22"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name val="Arial Narrow"/>
      <family val="2"/>
    </font>
    <font>
      <sz val="10"/>
      <name val="Arial Narrow"/>
      <family val="2"/>
    </font>
    <font>
      <sz val="10"/>
      <color indexed="12"/>
      <name val="標楷體"/>
      <family val="4"/>
      <charset val="136"/>
    </font>
    <font>
      <sz val="11"/>
      <name val="Arial Narrow"/>
      <family val="2"/>
    </font>
    <font>
      <sz val="8"/>
      <name val="標楷體"/>
      <family val="4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9"/>
      <color indexed="81"/>
      <name val="新細明體"/>
      <family val="1"/>
      <charset val="136"/>
    </font>
    <font>
      <sz val="9"/>
      <color indexed="81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2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top"/>
    </xf>
    <xf numFmtId="176" fontId="7" fillId="0" borderId="12" xfId="0" applyNumberFormat="1" applyFont="1" applyBorder="1" applyAlignment="1">
      <alignment horizontal="distributed" vertical="top"/>
    </xf>
    <xf numFmtId="176" fontId="7" fillId="0" borderId="0" xfId="0" applyNumberFormat="1" applyFont="1" applyBorder="1" applyAlignment="1">
      <alignment horizontal="distributed" vertical="top"/>
    </xf>
    <xf numFmtId="0" fontId="5" fillId="0" borderId="13" xfId="0" applyFont="1" applyFill="1" applyBorder="1" applyAlignment="1">
      <alignment horizontal="left" vertical="top"/>
    </xf>
    <xf numFmtId="0" fontId="5" fillId="0" borderId="14" xfId="0" applyFont="1" applyFill="1" applyBorder="1" applyAlignment="1">
      <alignment horizontal="right" vertical="top"/>
    </xf>
    <xf numFmtId="176" fontId="7" fillId="0" borderId="13" xfId="0" applyNumberFormat="1" applyFont="1" applyFill="1" applyBorder="1" applyAlignment="1">
      <alignment horizontal="right" vertical="top" shrinkToFit="1"/>
    </xf>
    <xf numFmtId="176" fontId="8" fillId="0" borderId="13" xfId="0" applyNumberFormat="1" applyFont="1" applyFill="1" applyBorder="1" applyAlignment="1">
      <alignment horizontal="right" vertical="top" shrinkToFit="1"/>
    </xf>
    <xf numFmtId="177" fontId="9" fillId="0" borderId="0" xfId="0" applyNumberFormat="1" applyFont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5" fillId="2" borderId="15" xfId="0" applyFont="1" applyFill="1" applyBorder="1" applyAlignment="1">
      <alignment horizontal="right" vertical="top"/>
    </xf>
    <xf numFmtId="176" fontId="7" fillId="2" borderId="0" xfId="0" applyNumberFormat="1" applyFont="1" applyFill="1" applyBorder="1" applyAlignment="1">
      <alignment horizontal="right" vertical="top" shrinkToFit="1"/>
    </xf>
    <xf numFmtId="177" fontId="9" fillId="2" borderId="0" xfId="0" applyNumberFormat="1" applyFont="1" applyFill="1" applyBorder="1" applyAlignment="1">
      <alignment horizontal="right" vertical="top"/>
    </xf>
    <xf numFmtId="0" fontId="5" fillId="2" borderId="0" xfId="0" applyFont="1" applyFill="1"/>
    <xf numFmtId="0" fontId="5" fillId="0" borderId="0" xfId="0" applyFont="1" applyFill="1" applyBorder="1" applyAlignment="1">
      <alignment horizontal="right" vertical="top"/>
    </xf>
    <xf numFmtId="0" fontId="5" fillId="0" borderId="15" xfId="0" applyFont="1" applyFill="1" applyBorder="1" applyAlignment="1">
      <alignment horizontal="right" vertical="top"/>
    </xf>
    <xf numFmtId="176" fontId="7" fillId="0" borderId="0" xfId="0" applyNumberFormat="1" applyFont="1" applyFill="1" applyBorder="1" applyAlignment="1">
      <alignment horizontal="right" vertical="top" shrinkToFit="1"/>
    </xf>
    <xf numFmtId="177" fontId="9" fillId="0" borderId="0" xfId="0" applyNumberFormat="1" applyFont="1" applyFill="1" applyAlignment="1">
      <alignment horizontal="right" vertical="top"/>
    </xf>
    <xf numFmtId="0" fontId="5" fillId="0" borderId="0" xfId="0" applyFont="1" applyFill="1"/>
    <xf numFmtId="0" fontId="5" fillId="2" borderId="15" xfId="0" applyFont="1" applyFill="1" applyBorder="1" applyAlignment="1">
      <alignment horizontal="left" vertical="top"/>
    </xf>
    <xf numFmtId="177" fontId="5" fillId="0" borderId="0" xfId="0" applyNumberFormat="1" applyFont="1" applyAlignment="1">
      <alignment horizontal="right" vertical="top"/>
    </xf>
    <xf numFmtId="177" fontId="9" fillId="2" borderId="0" xfId="0" applyNumberFormat="1" applyFont="1" applyFill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176" fontId="7" fillId="0" borderId="16" xfId="0" applyNumberFormat="1" applyFont="1" applyBorder="1" applyAlignment="1">
      <alignment horizontal="right" vertical="top" shrinkToFit="1"/>
    </xf>
    <xf numFmtId="176" fontId="7" fillId="0" borderId="0" xfId="0" applyNumberFormat="1" applyFont="1" applyBorder="1" applyAlignment="1">
      <alignment horizontal="right" vertical="top" shrinkToFit="1"/>
    </xf>
    <xf numFmtId="176" fontId="7" fillId="0" borderId="0" xfId="0" applyNumberFormat="1" applyFont="1" applyAlignment="1">
      <alignment horizontal="right" vertical="top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176" fontId="7" fillId="0" borderId="17" xfId="0" applyNumberFormat="1" applyFont="1" applyBorder="1"/>
    <xf numFmtId="176" fontId="7" fillId="0" borderId="1" xfId="0" applyNumberFormat="1" applyFont="1" applyBorder="1"/>
    <xf numFmtId="0" fontId="5" fillId="0" borderId="0" xfId="0" applyFont="1" applyBorder="1"/>
    <xf numFmtId="2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 vertical="center"/>
    </xf>
    <xf numFmtId="178" fontId="7" fillId="0" borderId="19" xfId="0" applyNumberFormat="1" applyFont="1" applyBorder="1" applyAlignment="1">
      <alignment horizontal="right" vertical="center"/>
    </xf>
    <xf numFmtId="178" fontId="7" fillId="0" borderId="18" xfId="0" applyNumberFormat="1" applyFont="1" applyBorder="1" applyAlignment="1">
      <alignment horizontal="right" vertical="center"/>
    </xf>
    <xf numFmtId="178" fontId="8" fillId="0" borderId="18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79" fontId="7" fillId="0" borderId="12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horizontal="right" vertical="center"/>
    </xf>
    <xf numFmtId="178" fontId="10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178" fontId="7" fillId="0" borderId="16" xfId="0" applyNumberFormat="1" applyFont="1" applyBorder="1" applyAlignment="1">
      <alignment horizontal="right" vertical="center"/>
    </xf>
    <xf numFmtId="178" fontId="7" fillId="0" borderId="7" xfId="0" applyNumberFormat="1" applyFont="1" applyBorder="1" applyAlignment="1">
      <alignment horizontal="right" vertical="center"/>
    </xf>
    <xf numFmtId="178" fontId="10" fillId="0" borderId="7" xfId="0" applyNumberFormat="1" applyFont="1" applyBorder="1" applyAlignment="1">
      <alignment horizontal="right" vertical="center"/>
    </xf>
    <xf numFmtId="0" fontId="11" fillId="0" borderId="0" xfId="0" applyFont="1" applyBorder="1"/>
    <xf numFmtId="0" fontId="5" fillId="0" borderId="0" xfId="0" applyFont="1" applyAlignment="1">
      <alignment wrapText="1"/>
    </xf>
    <xf numFmtId="0" fontId="12" fillId="3" borderId="0" xfId="0" applyFont="1" applyFill="1" applyAlignment="1">
      <alignment vertical="top"/>
    </xf>
    <xf numFmtId="0" fontId="12" fillId="4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12" fillId="0" borderId="20" xfId="0" applyFont="1" applyFill="1" applyBorder="1" applyAlignment="1">
      <alignment horizontal="right" vertical="top"/>
    </xf>
    <xf numFmtId="0" fontId="13" fillId="0" borderId="20" xfId="0" applyFont="1" applyFill="1" applyBorder="1" applyAlignment="1">
      <alignment horizontal="right" vertical="top"/>
    </xf>
    <xf numFmtId="0" fontId="13" fillId="5" borderId="20" xfId="0" applyFont="1" applyFill="1" applyBorder="1" applyAlignment="1">
      <alignment horizontal="right" vertical="top"/>
    </xf>
    <xf numFmtId="0" fontId="12" fillId="0" borderId="0" xfId="0" applyFont="1" applyFill="1"/>
    <xf numFmtId="4" fontId="12" fillId="0" borderId="0" xfId="0" applyNumberFormat="1" applyFont="1"/>
    <xf numFmtId="0" fontId="12" fillId="0" borderId="20" xfId="0" applyFont="1" applyBorder="1" applyAlignment="1">
      <alignment horizontal="right" vertical="top"/>
    </xf>
    <xf numFmtId="0" fontId="12" fillId="6" borderId="20" xfId="0" applyFont="1" applyFill="1" applyBorder="1" applyAlignment="1">
      <alignment horizontal="right" vertical="top"/>
    </xf>
    <xf numFmtId="176" fontId="12" fillId="2" borderId="20" xfId="0" applyNumberFormat="1" applyFont="1" applyFill="1" applyBorder="1" applyAlignment="1">
      <alignment horizontal="right" vertical="top"/>
    </xf>
    <xf numFmtId="176" fontId="12" fillId="0" borderId="20" xfId="0" applyNumberFormat="1" applyFont="1" applyFill="1" applyBorder="1" applyAlignment="1">
      <alignment horizontal="right" vertical="top"/>
    </xf>
    <xf numFmtId="0" fontId="12" fillId="0" borderId="20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180" fontId="5" fillId="0" borderId="20" xfId="0" applyNumberFormat="1" applyFont="1" applyBorder="1"/>
    <xf numFmtId="0" fontId="5" fillId="0" borderId="0" xfId="0" applyNumberFormat="1" applyFont="1"/>
    <xf numFmtId="0" fontId="5" fillId="0" borderId="21" xfId="0" applyFont="1" applyBorder="1"/>
    <xf numFmtId="0" fontId="15" fillId="0" borderId="0" xfId="0" applyFont="1" applyFill="1" applyBorder="1"/>
    <xf numFmtId="0" fontId="5" fillId="0" borderId="0" xfId="0" applyFont="1" applyFill="1" applyBorder="1"/>
    <xf numFmtId="0" fontId="16" fillId="0" borderId="0" xfId="0" applyFont="1"/>
    <xf numFmtId="0" fontId="17" fillId="0" borderId="0" xfId="0" applyFont="1"/>
    <xf numFmtId="0" fontId="12" fillId="0" borderId="0" xfId="0" applyFont="1" applyFill="1" applyBorder="1"/>
    <xf numFmtId="0" fontId="18" fillId="0" borderId="0" xfId="0" applyFont="1" applyFill="1" applyBorder="1"/>
    <xf numFmtId="0" fontId="17" fillId="0" borderId="0" xfId="0" applyFont="1" applyAlignment="1">
      <alignment horizontal="distributed"/>
    </xf>
    <xf numFmtId="0" fontId="13" fillId="0" borderId="0" xfId="0" applyFont="1" applyFill="1" applyBorder="1"/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>
        <c:manualLayout>
          <c:layoutTarget val="inner"/>
          <c:xMode val="edge"/>
          <c:yMode val="edge"/>
          <c:x val="7.6512521992224067E-2"/>
          <c:y val="8.8524590163934727E-2"/>
          <c:w val="0.91637090293012469"/>
          <c:h val="0.76065573770491879"/>
        </c:manualLayout>
      </c:layout>
      <c:lineChart>
        <c:grouping val="standard"/>
        <c:ser>
          <c:idx val="1"/>
          <c:order val="0"/>
          <c:tx>
            <c:strRef>
              <c:f>'08.社會服利(9)'!$T$23</c:f>
              <c:strCache>
                <c:ptCount val="1"/>
                <c:pt idx="0">
                  <c:v>社會福利補助金額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6.0794764187320841E-2"/>
                  <c:y val="-9.1677638655823845E-2"/>
                </c:manualLayout>
              </c:layout>
              <c:dLblPos val="r"/>
              <c:showVal val="1"/>
            </c:dLbl>
            <c:dLbl>
              <c:idx val="1"/>
              <c:layout>
                <c:manualLayout>
                  <c:x val="-4.1221821020801214E-2"/>
                  <c:y val="-0.11267811195731682"/>
                </c:manualLayout>
              </c:layout>
              <c:dLblPos val="r"/>
              <c:showVal val="1"/>
            </c:dLbl>
            <c:dLbl>
              <c:idx val="2"/>
              <c:layout>
                <c:manualLayout>
                  <c:x val="-7.413904222826239E-3"/>
                  <c:y val="-7.5655952841960333E-2"/>
                </c:manualLayout>
              </c:layout>
              <c:dLblPos val="r"/>
              <c:showVal val="1"/>
            </c:dLbl>
            <c:dLbl>
              <c:idx val="3"/>
              <c:layout>
                <c:manualLayout>
                  <c:x val="-7.0284604104202314E-2"/>
                  <c:y val="-0.10351671614818647"/>
                </c:manualLayout>
              </c:layout>
              <c:dLblPos val="r"/>
              <c:showVal val="1"/>
            </c:dLbl>
            <c:dLbl>
              <c:idx val="4"/>
              <c:layout>
                <c:manualLayout>
                  <c:x val="-2.0331399856156798E-2"/>
                  <c:y val="-7.5803967127059932E-2"/>
                </c:manualLayout>
              </c:layout>
              <c:dLblPos val="r"/>
              <c:showVal val="1"/>
            </c:dLbl>
            <c:numFmt formatCode="#,##0&quot; 千&quot;&quot;元&quot;;\-#,##0&quot; 千&quot;&quot;元&quot;;&quot;－&quot;;@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新細明體"/>
                    <a:ea typeface="新細明體"/>
                    <a:cs typeface="新細明體"/>
                  </a:defRPr>
                </a:pPr>
                <a:endParaRPr lang="zh-TW"/>
              </a:p>
            </c:txPr>
            <c:showVal val="1"/>
          </c:dLbls>
          <c:cat>
            <c:strRef>
              <c:f>'08.社會服利(9)'!$S$24:$S$28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'08.社會服利(9)'!$T$24:$T$28</c:f>
              <c:numCache>
                <c:formatCode>#,##0;\-#,##0;"－";@</c:formatCode>
                <c:ptCount val="5"/>
                <c:pt idx="0">
                  <c:v>95402</c:v>
                </c:pt>
                <c:pt idx="1">
                  <c:v>94513</c:v>
                </c:pt>
                <c:pt idx="2">
                  <c:v>97848</c:v>
                </c:pt>
                <c:pt idx="3">
                  <c:v>90684</c:v>
                </c:pt>
                <c:pt idx="4">
                  <c:v>91197</c:v>
                </c:pt>
              </c:numCache>
            </c:numRef>
          </c:val>
        </c:ser>
        <c:marker val="1"/>
        <c:axId val="258479232"/>
        <c:axId val="258480768"/>
      </c:lineChart>
      <c:catAx>
        <c:axId val="258479232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8480768"/>
        <c:crosses val="autoZero"/>
        <c:auto val="1"/>
        <c:lblAlgn val="ctr"/>
        <c:lblOffset val="100"/>
        <c:tickLblSkip val="1"/>
        <c:tickMarkSkip val="1"/>
      </c:catAx>
      <c:valAx>
        <c:axId val="258480768"/>
        <c:scaling>
          <c:orientation val="minMax"/>
          <c:max val="112000"/>
          <c:min val="90000"/>
        </c:scaling>
        <c:axPos val="l"/>
        <c:numFmt formatCode="* #,;\-* #,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847923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1058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76200</xdr:rowOff>
    </xdr:from>
    <xdr:to>
      <xdr:col>12</xdr:col>
      <xdr:colOff>342900</xdr:colOff>
      <xdr:row>35</xdr:row>
      <xdr:rowOff>123825</xdr:rowOff>
    </xdr:to>
    <xdr:graphicFrame macro="">
      <xdr:nvGraphicFramePr>
        <xdr:cNvPr id="2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36</xdr:row>
      <xdr:rowOff>95250</xdr:rowOff>
    </xdr:from>
    <xdr:to>
      <xdr:col>12</xdr:col>
      <xdr:colOff>304800</xdr:colOff>
      <xdr:row>44</xdr:row>
      <xdr:rowOff>180975</xdr:rowOff>
    </xdr:to>
    <xdr:sp macro="" textlink="">
      <xdr:nvSpPr>
        <xdr:cNvPr id="3" name="Text Box 32"/>
        <xdr:cNvSpPr txBox="1">
          <a:spLocks noChangeArrowheads="1"/>
        </xdr:cNvSpPr>
      </xdr:nvSpPr>
      <xdr:spPr bwMode="auto">
        <a:xfrm>
          <a:off x="9525" y="7000875"/>
          <a:ext cx="5305425" cy="1876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季底低收入戶共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1,262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戶及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2,908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人，低收入戶數較上季減少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0.32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％，人數減少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0.17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％。中低收入老人人數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808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人。身心障礙者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6,378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0.05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％。社會福利補助除以上三項外，另有住院醫療補助及縣民急難救助等共五類，本季補助金額合計約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91,197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千元，較上季增加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0.57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0.03761</cdr:x>
      <cdr:y>0.01634</cdr:y>
    </cdr:from>
    <cdr:to>
      <cdr:x>0.13534</cdr:x>
      <cdr:y>0.09155</cdr:y>
    </cdr:to>
    <cdr:sp macro="" textlink="">
      <cdr:nvSpPr>
        <cdr:cNvPr id="1423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4869" y="50800"/>
          <a:ext cx="524099" cy="2192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百萬元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  <cdr:relSizeAnchor xmlns:cdr="http://schemas.openxmlformats.org/drawingml/2006/chartDrawing">
    <cdr:from>
      <cdr:x>0.09753</cdr:x>
      <cdr:y>0.13363</cdr:y>
    </cdr:from>
    <cdr:to>
      <cdr:x>0.36396</cdr:x>
      <cdr:y>0.20545</cdr:y>
    </cdr:to>
    <cdr:sp macro="" textlink="">
      <cdr:nvSpPr>
        <cdr:cNvPr id="14233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6176" y="392652"/>
          <a:ext cx="1428762" cy="20934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社會福利補助金額合計數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0"/>
  <sheetViews>
    <sheetView showGridLines="0" tabSelected="1" workbookViewId="0">
      <selection sqref="A1:M1"/>
    </sheetView>
  </sheetViews>
  <sheetFormatPr defaultRowHeight="14.25"/>
  <cols>
    <col min="1" max="1" width="8.625" style="3" customWidth="1"/>
    <col min="2" max="2" width="0.375" style="3" customWidth="1"/>
    <col min="3" max="4" width="5.375" style="3" customWidth="1"/>
    <col min="5" max="5" width="6.625" style="3" customWidth="1"/>
    <col min="6" max="6" width="5.625" style="3" customWidth="1"/>
    <col min="7" max="7" width="6.625" style="3" customWidth="1"/>
    <col min="8" max="8" width="5.125" style="3" customWidth="1"/>
    <col min="9" max="9" width="6.125" style="3" customWidth="1"/>
    <col min="10" max="10" width="5.125" style="3" customWidth="1"/>
    <col min="11" max="11" width="5.625" style="3" customWidth="1"/>
    <col min="12" max="13" width="5.125" style="3" customWidth="1"/>
    <col min="14" max="14" width="0.875" style="3" customWidth="1"/>
    <col min="15" max="16" width="3.625" style="3" hidden="1" customWidth="1"/>
    <col min="17" max="17" width="8.625" style="3" hidden="1" customWidth="1"/>
    <col min="18" max="18" width="4.625" style="3" hidden="1" customWidth="1"/>
    <col min="19" max="19" width="14.625" style="3" hidden="1" customWidth="1"/>
    <col min="20" max="38" width="0" style="3" hidden="1" customWidth="1"/>
    <col min="39" max="16384" width="9" style="3"/>
  </cols>
  <sheetData>
    <row r="1" spans="1:14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15" customHeight="1" thickBot="1">
      <c r="M2" s="4" t="s">
        <v>1</v>
      </c>
    </row>
    <row r="3" spans="1:14" ht="15" customHeight="1">
      <c r="A3" s="5" t="s">
        <v>2</v>
      </c>
      <c r="B3" s="6"/>
      <c r="C3" s="7" t="s">
        <v>3</v>
      </c>
      <c r="D3" s="8"/>
      <c r="E3" s="9"/>
      <c r="F3" s="10" t="s">
        <v>4</v>
      </c>
      <c r="G3" s="9"/>
      <c r="H3" s="10" t="s">
        <v>5</v>
      </c>
      <c r="I3" s="9"/>
      <c r="J3" s="11" t="s">
        <v>6</v>
      </c>
      <c r="K3" s="11"/>
      <c r="L3" s="12" t="s">
        <v>7</v>
      </c>
      <c r="M3" s="13"/>
      <c r="N3" s="14"/>
    </row>
    <row r="4" spans="1:14" ht="27.95" customHeight="1" thickBot="1">
      <c r="A4" s="15"/>
      <c r="B4" s="16"/>
      <c r="C4" s="17" t="s">
        <v>8</v>
      </c>
      <c r="D4" s="18" t="s">
        <v>9</v>
      </c>
      <c r="E4" s="18" t="s">
        <v>10</v>
      </c>
      <c r="F4" s="18" t="s">
        <v>9</v>
      </c>
      <c r="G4" s="18" t="s">
        <v>11</v>
      </c>
      <c r="H4" s="19" t="s">
        <v>9</v>
      </c>
      <c r="I4" s="18" t="s">
        <v>10</v>
      </c>
      <c r="J4" s="18" t="s">
        <v>12</v>
      </c>
      <c r="K4" s="20" t="s">
        <v>10</v>
      </c>
      <c r="L4" s="21" t="s">
        <v>13</v>
      </c>
      <c r="M4" s="20" t="s">
        <v>14</v>
      </c>
      <c r="N4" s="22"/>
    </row>
    <row r="5" spans="1:14" ht="9.9499999999999993" customHeight="1">
      <c r="A5" s="23"/>
      <c r="B5" s="23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3"/>
    </row>
    <row r="6" spans="1:14" ht="15" customHeight="1">
      <c r="A6" s="26" t="s">
        <v>15</v>
      </c>
      <c r="B6" s="27"/>
      <c r="C6" s="28">
        <v>1483</v>
      </c>
      <c r="D6" s="28">
        <v>3826</v>
      </c>
      <c r="E6" s="28">
        <v>147867</v>
      </c>
      <c r="F6" s="28">
        <v>923</v>
      </c>
      <c r="G6" s="28">
        <v>75467</v>
      </c>
      <c r="H6" s="28">
        <v>6325</v>
      </c>
      <c r="I6" s="29">
        <v>193364</v>
      </c>
      <c r="J6" s="28">
        <v>1254</v>
      </c>
      <c r="K6" s="28">
        <v>2649</v>
      </c>
      <c r="L6" s="28">
        <v>992</v>
      </c>
      <c r="M6" s="28">
        <v>4034</v>
      </c>
      <c r="N6" s="30"/>
    </row>
    <row r="7" spans="1:14" ht="15" customHeight="1">
      <c r="A7" s="26" t="s">
        <v>16</v>
      </c>
      <c r="B7" s="27"/>
      <c r="C7" s="28"/>
      <c r="D7" s="28"/>
      <c r="E7" s="28"/>
      <c r="F7" s="28"/>
      <c r="G7" s="28"/>
      <c r="H7" s="28"/>
      <c r="I7" s="29"/>
      <c r="J7" s="28"/>
      <c r="K7" s="28"/>
      <c r="L7" s="28"/>
      <c r="M7" s="28"/>
      <c r="N7" s="30"/>
    </row>
    <row r="8" spans="1:14" s="35" customFormat="1" ht="15" customHeight="1">
      <c r="A8" s="31" t="s">
        <v>17</v>
      </c>
      <c r="B8" s="32"/>
      <c r="C8" s="33">
        <v>1349</v>
      </c>
      <c r="D8" s="33">
        <v>3154</v>
      </c>
      <c r="E8" s="33">
        <v>27110</v>
      </c>
      <c r="F8" s="33">
        <v>926</v>
      </c>
      <c r="G8" s="33">
        <v>18723</v>
      </c>
      <c r="H8" s="33">
        <v>6287</v>
      </c>
      <c r="I8" s="33">
        <v>48026</v>
      </c>
      <c r="J8" s="33">
        <v>551</v>
      </c>
      <c r="K8" s="33">
        <v>394</v>
      </c>
      <c r="L8" s="33">
        <v>297</v>
      </c>
      <c r="M8" s="33">
        <v>1149</v>
      </c>
      <c r="N8" s="34"/>
    </row>
    <row r="9" spans="1:14" s="40" customFormat="1" ht="15" customHeight="1">
      <c r="A9" s="36" t="s">
        <v>18</v>
      </c>
      <c r="B9" s="37"/>
      <c r="C9" s="38">
        <v>1344</v>
      </c>
      <c r="D9" s="38">
        <v>3147</v>
      </c>
      <c r="E9" s="38">
        <v>24911</v>
      </c>
      <c r="F9" s="38">
        <v>916</v>
      </c>
      <c r="G9" s="38">
        <v>18630</v>
      </c>
      <c r="H9" s="38">
        <v>6319</v>
      </c>
      <c r="I9" s="38">
        <v>48925</v>
      </c>
      <c r="J9" s="38">
        <v>279</v>
      </c>
      <c r="K9" s="38">
        <v>922</v>
      </c>
      <c r="L9" s="38">
        <v>293</v>
      </c>
      <c r="M9" s="38">
        <v>1125</v>
      </c>
      <c r="N9" s="39"/>
    </row>
    <row r="10" spans="1:14" ht="15" customHeight="1">
      <c r="A10" s="31" t="s">
        <v>19</v>
      </c>
      <c r="B10" s="41"/>
      <c r="C10" s="33">
        <v>1343</v>
      </c>
      <c r="D10" s="33">
        <v>3150</v>
      </c>
      <c r="E10" s="33">
        <v>27845</v>
      </c>
      <c r="F10" s="33">
        <v>906</v>
      </c>
      <c r="G10" s="33">
        <v>18439</v>
      </c>
      <c r="H10" s="33">
        <v>6368</v>
      </c>
      <c r="I10" s="33">
        <v>49707</v>
      </c>
      <c r="J10" s="33">
        <v>569</v>
      </c>
      <c r="K10" s="33">
        <v>739</v>
      </c>
      <c r="L10" s="33">
        <v>290</v>
      </c>
      <c r="M10" s="33">
        <v>1118</v>
      </c>
      <c r="N10" s="42"/>
    </row>
    <row r="11" spans="1:14" ht="15" customHeight="1">
      <c r="A11" s="26" t="s">
        <v>20</v>
      </c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30"/>
    </row>
    <row r="12" spans="1:14" s="40" customFormat="1" ht="15" customHeight="1">
      <c r="A12" s="36" t="s">
        <v>21</v>
      </c>
      <c r="B12" s="37"/>
      <c r="C12" s="38">
        <v>1266</v>
      </c>
      <c r="D12" s="38">
        <v>2913</v>
      </c>
      <c r="E12" s="38">
        <v>24799</v>
      </c>
      <c r="F12" s="38">
        <v>808</v>
      </c>
      <c r="G12" s="38">
        <v>16455</v>
      </c>
      <c r="H12" s="38">
        <v>6375</v>
      </c>
      <c r="I12" s="38">
        <v>48120</v>
      </c>
      <c r="J12" s="38">
        <v>116</v>
      </c>
      <c r="K12" s="38">
        <v>206</v>
      </c>
      <c r="L12" s="38">
        <v>270</v>
      </c>
      <c r="M12" s="38">
        <v>1104</v>
      </c>
      <c r="N12" s="39"/>
    </row>
    <row r="13" spans="1:14" s="35" customFormat="1" ht="15" customHeight="1">
      <c r="A13" s="31" t="s">
        <v>17</v>
      </c>
      <c r="B13" s="32"/>
      <c r="C13" s="33">
        <v>1262</v>
      </c>
      <c r="D13" s="33">
        <v>2908</v>
      </c>
      <c r="E13" s="33">
        <v>24614</v>
      </c>
      <c r="F13" s="33">
        <v>808</v>
      </c>
      <c r="G13" s="33">
        <v>16337</v>
      </c>
      <c r="H13" s="33">
        <v>6378</v>
      </c>
      <c r="I13" s="33">
        <v>48585</v>
      </c>
      <c r="J13" s="33">
        <v>397</v>
      </c>
      <c r="K13" s="33">
        <v>391</v>
      </c>
      <c r="L13" s="33">
        <v>318</v>
      </c>
      <c r="M13" s="33">
        <v>1270</v>
      </c>
      <c r="N13" s="43"/>
    </row>
    <row r="14" spans="1:14" ht="9.9499999999999993" customHeight="1" thickBot="1">
      <c r="A14" s="44"/>
      <c r="B14" s="44"/>
      <c r="C14" s="45"/>
      <c r="D14" s="46"/>
      <c r="E14" s="46"/>
      <c r="F14" s="47"/>
      <c r="G14" s="47"/>
      <c r="H14" s="47"/>
      <c r="I14" s="47"/>
      <c r="J14" s="47"/>
      <c r="K14" s="47"/>
      <c r="L14" s="47"/>
      <c r="M14" s="47"/>
      <c r="N14" s="30"/>
    </row>
    <row r="15" spans="1:14" ht="15" customHeight="1">
      <c r="A15" s="48" t="s">
        <v>22</v>
      </c>
      <c r="B15" s="49"/>
      <c r="C15" s="50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</row>
    <row r="16" spans="1:14" ht="15" customHeight="1">
      <c r="A16" s="53" t="s">
        <v>23</v>
      </c>
      <c r="B16" s="54"/>
      <c r="C16" s="55">
        <f t="shared" ref="C16:M16" ca="1" si="0">IF(OFFSET(C16,-4,0)="",IF(ISERR((OFFSET(C16,-3,0)/OFFSET(C16,-5,0)-1)*100),"－",(OFFSET(C16,-3,0)/OFFSET(C16,-5,0)-1)*100),IF(ISERR((OFFSET(C16,-3,0)/OFFSET(C16,-4,0)-1)*100),"－",(OFFSET(C16,-3,0)/OFFSET(C16,-4,0)-1)*100))</f>
        <v>-0.31595576619273258</v>
      </c>
      <c r="D16" s="56">
        <f t="shared" ca="1" si="0"/>
        <v>-0.1716443529007905</v>
      </c>
      <c r="E16" s="56">
        <f t="shared" ca="1" si="0"/>
        <v>-0.74599782249283875</v>
      </c>
      <c r="F16" s="56">
        <f t="shared" ca="1" si="0"/>
        <v>0</v>
      </c>
      <c r="G16" s="56">
        <f t="shared" ca="1" si="0"/>
        <v>-0.71710726223032095</v>
      </c>
      <c r="H16" s="56">
        <f t="shared" ca="1" si="0"/>
        <v>4.7058823529422256E-2</v>
      </c>
      <c r="I16" s="56">
        <f t="shared" ca="1" si="0"/>
        <v>0.96633416458853372</v>
      </c>
      <c r="J16" s="57">
        <f t="shared" ca="1" si="0"/>
        <v>242.24137931034483</v>
      </c>
      <c r="K16" s="56">
        <f t="shared" ca="1" si="0"/>
        <v>89.805825242718456</v>
      </c>
      <c r="L16" s="56">
        <f t="shared" ca="1" si="0"/>
        <v>17.777777777777782</v>
      </c>
      <c r="M16" s="56">
        <f t="shared" ca="1" si="0"/>
        <v>15.03623188405796</v>
      </c>
      <c r="N16" s="58"/>
    </row>
    <row r="17" spans="1:25" ht="15" customHeight="1">
      <c r="A17" s="59" t="s">
        <v>24</v>
      </c>
      <c r="B17" s="60"/>
      <c r="C17" s="61"/>
      <c r="D17" s="62"/>
      <c r="E17" s="62"/>
      <c r="F17" s="62"/>
      <c r="G17" s="62"/>
      <c r="H17" s="62"/>
      <c r="I17" s="62"/>
      <c r="J17" s="63"/>
      <c r="K17" s="62"/>
      <c r="L17" s="62"/>
      <c r="M17" s="62"/>
      <c r="N17" s="64"/>
    </row>
    <row r="18" spans="1:25" ht="15" customHeight="1" thickBot="1">
      <c r="A18" s="65" t="s">
        <v>25</v>
      </c>
      <c r="B18" s="66"/>
      <c r="C18" s="67">
        <f t="shared" ref="C18:M18" ca="1" si="1">IF(ISERR((OFFSET(C18,-5,0)/OFFSET(C18,-10,0)-1)*100),"－",(OFFSET(C18,-5,0)/OFFSET(C18,-10,0)-1)*100)</f>
        <v>-6.4492216456634495</v>
      </c>
      <c r="D18" s="68">
        <f t="shared" ca="1" si="1"/>
        <v>-7.7996195307545975</v>
      </c>
      <c r="E18" s="68">
        <f t="shared" ca="1" si="1"/>
        <v>-9.2069347104389525</v>
      </c>
      <c r="F18" s="68">
        <f t="shared" ca="1" si="1"/>
        <v>-12.742980561555072</v>
      </c>
      <c r="G18" s="68">
        <f t="shared" ca="1" si="1"/>
        <v>-12.743684238636966</v>
      </c>
      <c r="H18" s="68">
        <f t="shared" ca="1" si="1"/>
        <v>1.4474312072530582</v>
      </c>
      <c r="I18" s="68">
        <f t="shared" ca="1" si="1"/>
        <v>1.1639528588681225</v>
      </c>
      <c r="J18" s="69">
        <f t="shared" ca="1" si="1"/>
        <v>-27.949183303085302</v>
      </c>
      <c r="K18" s="68">
        <f t="shared" ca="1" si="1"/>
        <v>-0.76142131979695105</v>
      </c>
      <c r="L18" s="68">
        <f t="shared" ca="1" si="1"/>
        <v>7.0707070707070718</v>
      </c>
      <c r="M18" s="68">
        <f t="shared" ca="1" si="1"/>
        <v>10.530896431679725</v>
      </c>
      <c r="N18" s="58"/>
    </row>
    <row r="19" spans="1:25" ht="15" customHeight="1">
      <c r="A19" s="52" t="s">
        <v>26</v>
      </c>
      <c r="B19" s="52"/>
    </row>
    <row r="20" spans="1:25" ht="15" customHeight="1">
      <c r="A20" s="70" t="s">
        <v>27</v>
      </c>
      <c r="C20" s="71"/>
    </row>
    <row r="21" spans="1:25" ht="15" customHeight="1">
      <c r="O21" s="72"/>
      <c r="P21" s="73"/>
      <c r="Q21" s="74"/>
      <c r="R21" s="74"/>
      <c r="S21" s="74"/>
      <c r="T21" s="74"/>
      <c r="U21" s="74"/>
      <c r="V21" s="74"/>
      <c r="W21" s="74"/>
      <c r="X21" s="74"/>
      <c r="Y21" s="74"/>
    </row>
    <row r="22" spans="1:25" ht="15" customHeight="1">
      <c r="O22" s="73"/>
      <c r="P22" s="75"/>
      <c r="Q22" s="75"/>
      <c r="R22" s="75"/>
      <c r="S22" s="76" t="s">
        <v>28</v>
      </c>
      <c r="T22" s="77" t="s">
        <v>29</v>
      </c>
      <c r="U22" s="77">
        <v>5</v>
      </c>
      <c r="V22" s="77">
        <v>7</v>
      </c>
      <c r="W22" s="77">
        <v>9</v>
      </c>
      <c r="X22" s="77">
        <v>11</v>
      </c>
      <c r="Y22" s="77">
        <v>13</v>
      </c>
    </row>
    <row r="23" spans="1:25" ht="15" customHeight="1">
      <c r="O23" s="78"/>
      <c r="P23" s="75"/>
      <c r="Q23" s="75"/>
      <c r="R23" s="76" t="s">
        <v>30</v>
      </c>
      <c r="S23" s="77" t="s">
        <v>31</v>
      </c>
      <c r="T23" s="77" t="s">
        <v>32</v>
      </c>
      <c r="U23" s="77" t="s">
        <v>33</v>
      </c>
      <c r="V23" s="77" t="s">
        <v>34</v>
      </c>
      <c r="W23" s="77" t="s">
        <v>35</v>
      </c>
      <c r="X23" s="77" t="s">
        <v>6</v>
      </c>
      <c r="Y23" s="77" t="s">
        <v>7</v>
      </c>
    </row>
    <row r="24" spans="1:25" ht="15" customHeight="1">
      <c r="O24" s="79"/>
      <c r="P24" s="80" t="str">
        <f ca="1">LEFT(OFFSET($A$1,R24-2,0),3)</f>
        <v>102</v>
      </c>
      <c r="Q24" s="75" t="s">
        <v>17</v>
      </c>
      <c r="R24" s="77">
        <v>8</v>
      </c>
      <c r="S24" s="81" t="str">
        <f ca="1">P24 &amp; "年" &amp; Q24</f>
        <v>102年第二季</v>
      </c>
      <c r="T24" s="82">
        <f ca="1">SUM(U24:Y24)</f>
        <v>95402</v>
      </c>
      <c r="U24" s="83">
        <f ca="1">OFFSET($A$1,R24-1,U22-1)</f>
        <v>27110</v>
      </c>
      <c r="V24" s="83">
        <f ca="1">OFFSET($A$1,R24-1,V22-1)</f>
        <v>18723</v>
      </c>
      <c r="W24" s="83">
        <f ca="1">OFFSET($A$1,R24-1,W22-1)</f>
        <v>48026</v>
      </c>
      <c r="X24" s="83">
        <f ca="1">OFFSET($A$1,R24-1,X22-1)</f>
        <v>394</v>
      </c>
      <c r="Y24" s="83">
        <f ca="1">OFFSET($A$1,R24-1,Y22-1)</f>
        <v>1149</v>
      </c>
    </row>
    <row r="25" spans="1:25" ht="15" customHeight="1">
      <c r="O25" s="79"/>
      <c r="P25" s="84">
        <v>102</v>
      </c>
      <c r="Q25" s="75" t="s">
        <v>36</v>
      </c>
      <c r="R25" s="84">
        <f ca="1">IF(LEFT(OFFSET($A$1,R24,0),1)="第",R24+1,R24+2)</f>
        <v>9</v>
      </c>
      <c r="S25" s="81" t="str">
        <f>P25 &amp; "年" &amp; Q25</f>
        <v>102年第三季</v>
      </c>
      <c r="T25" s="82">
        <f ca="1">SUM(U25:Y25)</f>
        <v>94513</v>
      </c>
      <c r="U25" s="83">
        <f ca="1">OFFSET($A$1,R25-1,U22-1)</f>
        <v>24911</v>
      </c>
      <c r="V25" s="83">
        <f ca="1">OFFSET($A$1,R25-1,V22-1)</f>
        <v>18630</v>
      </c>
      <c r="W25" s="83">
        <f ca="1">OFFSET($A$1,R25-1,W22-1)</f>
        <v>48925</v>
      </c>
      <c r="X25" s="83">
        <f ca="1">OFFSET($A$1,R25-1,X22-1)</f>
        <v>922</v>
      </c>
      <c r="Y25" s="83">
        <f ca="1">OFFSET($A$1,R25-1,Y22-1)</f>
        <v>1125</v>
      </c>
    </row>
    <row r="26" spans="1:25" ht="15" customHeight="1">
      <c r="O26" s="79"/>
      <c r="P26" s="84">
        <v>102</v>
      </c>
      <c r="Q26" s="75" t="s">
        <v>37</v>
      </c>
      <c r="R26" s="84">
        <f ca="1">IF(LEFT(OFFSET($A$1,R25,0),1)="第",R25+1,R25+2)</f>
        <v>10</v>
      </c>
      <c r="S26" s="81" t="str">
        <f>P26 &amp; "年" &amp; Q26</f>
        <v>102年第四季</v>
      </c>
      <c r="T26" s="82">
        <f ca="1">SUM(U26:Y26)</f>
        <v>97848</v>
      </c>
      <c r="U26" s="83">
        <f ca="1">OFFSET($A$1,R26-1,U22-1)</f>
        <v>27845</v>
      </c>
      <c r="V26" s="83">
        <f ca="1">OFFSET($A$1,R26-1,V22-1)</f>
        <v>18439</v>
      </c>
      <c r="W26" s="83">
        <f ca="1">OFFSET($A$1,R26-1,W22-1)</f>
        <v>49707</v>
      </c>
      <c r="X26" s="83">
        <f ca="1">OFFSET($A$1,R26-1,X22-1)</f>
        <v>739</v>
      </c>
      <c r="Y26" s="83">
        <f ca="1">OFFSET($A$1,R26-1,Y22-1)</f>
        <v>1118</v>
      </c>
    </row>
    <row r="27" spans="1:25" ht="15" customHeight="1">
      <c r="O27" s="79"/>
      <c r="P27" s="84">
        <v>103</v>
      </c>
      <c r="Q27" s="75" t="s">
        <v>38</v>
      </c>
      <c r="R27" s="84">
        <f ca="1">IF(LEFT(OFFSET($A$1,R26,0),1)="第",R26+1,R26+2)</f>
        <v>12</v>
      </c>
      <c r="S27" s="81" t="str">
        <f>P27 &amp; "年" &amp; Q27</f>
        <v>103年第一季</v>
      </c>
      <c r="T27" s="82">
        <f ca="1">SUM(U27:Y27)</f>
        <v>90684</v>
      </c>
      <c r="U27" s="83">
        <f ca="1">OFFSET($A$1,R27-1,U22-1)</f>
        <v>24799</v>
      </c>
      <c r="V27" s="83">
        <f ca="1">OFFSET($A$1,R27-1,V22-1)</f>
        <v>16455</v>
      </c>
      <c r="W27" s="83">
        <f ca="1">OFFSET($A$1,R27-1,W22-1)</f>
        <v>48120</v>
      </c>
      <c r="X27" s="83">
        <f ca="1">OFFSET($A$1,R27-1,X22-1)</f>
        <v>206</v>
      </c>
      <c r="Y27" s="83">
        <f ca="1">OFFSET($A$1,R27-1,Y22-1)</f>
        <v>1104</v>
      </c>
    </row>
    <row r="28" spans="1:25" ht="15" customHeight="1">
      <c r="O28" s="79"/>
      <c r="P28" s="84">
        <v>103</v>
      </c>
      <c r="Q28" s="75" t="s">
        <v>39</v>
      </c>
      <c r="R28" s="84">
        <f ca="1">IF(LEFT(OFFSET($A$1,R27,0),1)="第",R27+1,R27+2)</f>
        <v>13</v>
      </c>
      <c r="S28" s="81" t="str">
        <f>P28 &amp; "年" &amp; Q28</f>
        <v>103年第二季</v>
      </c>
      <c r="T28" s="82">
        <f ca="1">SUM(U28:Y28)</f>
        <v>91197</v>
      </c>
      <c r="U28" s="83">
        <f ca="1">OFFSET($A$1,R28-1,U22-1)</f>
        <v>24614</v>
      </c>
      <c r="V28" s="83">
        <f ca="1">OFFSET($A$1,R28-1,V22-1)</f>
        <v>16337</v>
      </c>
      <c r="W28" s="83">
        <f ca="1">OFFSET($A$1,R28-1,W22-1)</f>
        <v>48585</v>
      </c>
      <c r="X28" s="83">
        <f ca="1">OFFSET($A$1,R28-1,X22-1)</f>
        <v>391</v>
      </c>
      <c r="Y28" s="83">
        <f ca="1">OFFSET($A$1,R28-1,Y22-1)</f>
        <v>1270</v>
      </c>
    </row>
    <row r="29" spans="1:25" ht="15" customHeight="1"/>
    <row r="30" spans="1:25" ht="15" customHeight="1">
      <c r="S30" s="85" t="s">
        <v>40</v>
      </c>
      <c r="T30" s="86">
        <f ca="1">(T28/T27-1)*100</f>
        <v>0.56570067487098363</v>
      </c>
    </row>
    <row r="31" spans="1:25" ht="15" customHeight="1">
      <c r="Q31" s="87"/>
      <c r="S31" s="85" t="s">
        <v>41</v>
      </c>
      <c r="T31" s="86">
        <f ca="1">(T28/T24-1)*100</f>
        <v>-4.4076644095511597</v>
      </c>
    </row>
    <row r="32" spans="1:25" ht="15" customHeight="1">
      <c r="Q32" s="87"/>
    </row>
    <row r="33" spans="1:21" ht="15" customHeight="1"/>
    <row r="34" spans="1:21" ht="15" customHeight="1"/>
    <row r="35" spans="1:21" ht="15" customHeight="1"/>
    <row r="36" spans="1:21" ht="15" customHeight="1" thickBo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O36" s="89"/>
      <c r="P36" s="89"/>
      <c r="Q36" s="89"/>
      <c r="R36" s="89"/>
      <c r="S36" s="89"/>
      <c r="T36" s="90"/>
      <c r="U36" s="90"/>
    </row>
    <row r="37" spans="1:21" ht="15" customHeight="1" thickTop="1">
      <c r="A37" s="91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O37" s="93"/>
      <c r="P37" s="90"/>
      <c r="Q37" s="93"/>
      <c r="R37" s="94"/>
      <c r="S37" s="94"/>
      <c r="T37" s="90"/>
      <c r="U37" s="90"/>
    </row>
    <row r="38" spans="1:21" ht="18" customHeight="1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O38" s="93"/>
      <c r="P38" s="90"/>
      <c r="Q38" s="93"/>
      <c r="R38" s="96"/>
      <c r="S38" s="93"/>
      <c r="T38" s="90"/>
      <c r="U38" s="90"/>
    </row>
    <row r="39" spans="1:21" ht="18" customHeight="1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O39" s="93"/>
      <c r="P39" s="90"/>
      <c r="Q39" s="93"/>
      <c r="R39" s="96"/>
      <c r="S39" s="93"/>
      <c r="T39" s="90"/>
      <c r="U39" s="90"/>
    </row>
    <row r="40" spans="1:21" ht="18" customHeight="1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O40" s="93"/>
      <c r="P40" s="90"/>
      <c r="Q40" s="93"/>
      <c r="R40" s="96"/>
      <c r="S40" s="93"/>
      <c r="T40" s="90"/>
      <c r="U40" s="90"/>
    </row>
    <row r="41" spans="1:21" ht="18" customHeight="1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O41" s="93"/>
      <c r="P41" s="90"/>
      <c r="Q41" s="93"/>
      <c r="R41" s="96"/>
      <c r="S41" s="93"/>
      <c r="T41" s="90"/>
      <c r="U41" s="90"/>
    </row>
    <row r="42" spans="1:21" ht="18" customHeight="1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O42" s="93"/>
      <c r="P42" s="90"/>
      <c r="Q42" s="93"/>
      <c r="R42" s="96"/>
      <c r="S42" s="93"/>
      <c r="T42" s="90"/>
      <c r="U42" s="90"/>
    </row>
    <row r="43" spans="1:21" ht="18" customHeight="1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O43" s="93"/>
      <c r="P43" s="90"/>
      <c r="Q43" s="93"/>
      <c r="R43" s="96"/>
      <c r="S43" s="93"/>
      <c r="T43" s="90"/>
      <c r="U43" s="90"/>
    </row>
    <row r="44" spans="1:21" ht="18" customHeight="1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O44" s="93"/>
      <c r="P44" s="90"/>
      <c r="Q44" s="93"/>
      <c r="R44" s="96"/>
      <c r="S44" s="93"/>
      <c r="T44" s="90"/>
      <c r="U44" s="90"/>
    </row>
    <row r="45" spans="1:21" s="52" customFormat="1" ht="18" customHeight="1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O45" s="93"/>
      <c r="P45" s="90"/>
      <c r="Q45" s="93"/>
      <c r="R45" s="96"/>
      <c r="S45" s="93"/>
      <c r="T45" s="90"/>
      <c r="U45" s="90"/>
    </row>
    <row r="46" spans="1:21" s="52" customFormat="1" ht="18" customHeight="1">
      <c r="O46" s="90"/>
      <c r="P46" s="90"/>
      <c r="Q46" s="90"/>
      <c r="R46" s="90"/>
      <c r="S46" s="90"/>
      <c r="T46" s="90"/>
      <c r="U46" s="90"/>
    </row>
    <row r="47" spans="1:21" ht="18" customHeight="1"/>
    <row r="48" spans="1:21" ht="18" customHeight="1"/>
    <row r="49" ht="18" customHeight="1"/>
    <row r="50" ht="18" customHeight="1"/>
  </sheetData>
  <mergeCells count="7">
    <mergeCell ref="A1:M1"/>
    <mergeCell ref="A3:A4"/>
    <mergeCell ref="C3:E3"/>
    <mergeCell ref="F3:G3"/>
    <mergeCell ref="H3:I3"/>
    <mergeCell ref="J3:K3"/>
    <mergeCell ref="L3:M3"/>
  </mergeCells>
  <phoneticPr fontId="2" type="noConversion"/>
  <printOptions horizontalCentered="1"/>
  <pageMargins left="1.1023622047244095" right="1.1023622047244095" top="1.1811023622047245" bottom="1.1811023622047245" header="0.98425196850393704" footer="0.98425196850393704"/>
  <pageSetup paperSize="9" firstPageNumber="9" orientation="portrait" useFirstPageNumber="1" r:id="rId1"/>
  <headerFooter alignWithMargins="0">
    <oddFooter>&amp;C－ &amp;P －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08.社會服利(9)</vt:lpstr>
      <vt:lpstr>database_18</vt:lpstr>
      <vt:lpstr>'08.社會服利(9)'!Print_Area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2014-10-31T03:04:11Z</dcterms:created>
  <dcterms:modified xsi:type="dcterms:W3CDTF">2014-10-31T03:04:11Z</dcterms:modified>
</cp:coreProperties>
</file>