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6.稅捐稽徵(省縣稅部份)(6,7)" sheetId="1" r:id="rId1"/>
  </sheets>
  <externalReferences>
    <externalReference r:id="rId2"/>
  </externalReferences>
  <definedNames>
    <definedName name="_xlnm._FilterDatabase" localSheetId="0" hidden="1">'06.稅捐稽徵(省縣稅部份)(6,7)'!$A$5:$W$19</definedName>
    <definedName name="database_1">#REF!</definedName>
    <definedName name="database_10">#REF!</definedName>
    <definedName name="database_11">#REF!</definedName>
    <definedName name="database_21">#REF!</definedName>
    <definedName name="database_22">#REF!</definedName>
    <definedName name="database_5">#REF!</definedName>
    <definedName name="database_6">'06.稅捐稽徵(省縣稅部份)(6,7)'!$A$5:$W$19</definedName>
    <definedName name="database_7">#REF!</definedName>
    <definedName name="database_8">#REF!</definedName>
    <definedName name="database_9">#REF!</definedName>
    <definedName name="_xlnm.Print_Area" localSheetId="0">'06.稅捐稽徵(省縣稅部份)(6,7)'!$A$1:$V$44</definedName>
  </definedNames>
  <calcPr calcId="125725"/>
</workbook>
</file>

<file path=xl/calcChain.xml><?xml version="1.0" encoding="utf-8"?>
<calcChain xmlns="http://schemas.openxmlformats.org/spreadsheetml/2006/main">
  <c r="AJ28" i="1"/>
  <c r="AB28"/>
  <c r="AJ27"/>
  <c r="AB27"/>
  <c r="AJ26"/>
  <c r="AB26"/>
  <c r="AJ25"/>
  <c r="AI25"/>
  <c r="AS25" s="1"/>
  <c r="AB25"/>
  <c r="AA25"/>
  <c r="AC25" s="1"/>
  <c r="AS24"/>
  <c r="AR24"/>
  <c r="AQ24"/>
  <c r="AP24"/>
  <c r="AO24"/>
  <c r="AN24"/>
  <c r="AM24"/>
  <c r="AL24"/>
  <c r="AK24"/>
  <c r="AJ24"/>
  <c r="AD24"/>
  <c r="AC24"/>
  <c r="AB24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AD25" l="1"/>
  <c r="AL25"/>
  <c r="AN25"/>
  <c r="AP25"/>
  <c r="AR25"/>
  <c r="AA26"/>
  <c r="AI26"/>
  <c r="AK25"/>
  <c r="AM25"/>
  <c r="AO25"/>
  <c r="AQ25"/>
  <c r="AI27" l="1"/>
  <c r="AR26"/>
  <c r="AP26"/>
  <c r="AN26"/>
  <c r="AL26"/>
  <c r="AS26"/>
  <c r="AQ26"/>
  <c r="AO26"/>
  <c r="AM26"/>
  <c r="AK26"/>
  <c r="AA27"/>
  <c r="AD26"/>
  <c r="AC26"/>
  <c r="AC27" l="1"/>
  <c r="AA28"/>
  <c r="AD27"/>
  <c r="AS27"/>
  <c r="AQ27"/>
  <c r="AO27"/>
  <c r="AM27"/>
  <c r="AK27"/>
  <c r="AI28"/>
  <c r="AR27"/>
  <c r="AP27"/>
  <c r="AN27"/>
  <c r="AL27"/>
  <c r="AR28" l="1"/>
  <c r="AP28"/>
  <c r="AN28"/>
  <c r="AL28"/>
  <c r="AS28"/>
  <c r="AQ28"/>
  <c r="AO28"/>
  <c r="AM28"/>
  <c r="AK28"/>
  <c r="AD28"/>
  <c r="AC28"/>
  <c r="AK30" l="1"/>
  <c r="AK31"/>
  <c r="AO30"/>
  <c r="AO31"/>
  <c r="AS30"/>
  <c r="AS31"/>
  <c r="AN31"/>
  <c r="AN30"/>
  <c r="AR31"/>
  <c r="AR30"/>
  <c r="AM30"/>
  <c r="AM31"/>
  <c r="AQ30"/>
  <c r="AQ31"/>
  <c r="AL31"/>
  <c r="AL30"/>
  <c r="AP31"/>
  <c r="AP30"/>
</calcChain>
</file>

<file path=xl/sharedStrings.xml><?xml version="1.0" encoding="utf-8"?>
<sst xmlns="http://schemas.openxmlformats.org/spreadsheetml/2006/main" count="84" uniqueCount="48">
  <si>
    <t>六、稅捐稽徵</t>
    <phoneticPr fontId="4" type="noConversion"/>
  </si>
  <si>
    <t>（縣稅部份）</t>
    <phoneticPr fontId="4" type="noConversion"/>
  </si>
  <si>
    <t>單位:千元</t>
  </si>
  <si>
    <t>年　  度
(季)別</t>
  </si>
  <si>
    <t>合計</t>
    <phoneticPr fontId="4" type="noConversion"/>
  </si>
  <si>
    <t>營業稅</t>
  </si>
  <si>
    <t>地價稅</t>
  </si>
  <si>
    <t>土地增值稅</t>
  </si>
  <si>
    <r>
      <t xml:space="preserve">  </t>
    </r>
    <r>
      <rPr>
        <sz val="10"/>
        <rFont val="標楷體"/>
        <family val="4"/>
        <charset val="136"/>
      </rPr>
      <t>房　</t>
    </r>
    <r>
      <rPr>
        <sz val="10"/>
        <rFont val="標楷體"/>
        <family val="4"/>
        <charset val="136"/>
      </rPr>
      <t>屋</t>
    </r>
    <phoneticPr fontId="4" type="noConversion"/>
  </si>
  <si>
    <r>
      <t xml:space="preserve">         </t>
    </r>
    <r>
      <rPr>
        <sz val="10"/>
        <rFont val="標楷體"/>
        <family val="4"/>
        <charset val="136"/>
      </rPr>
      <t>稅</t>
    </r>
    <phoneticPr fontId="4" type="noConversion"/>
  </si>
  <si>
    <t>使用牌照稅</t>
    <phoneticPr fontId="4" type="noConversion"/>
  </si>
  <si>
    <t>契稅</t>
  </si>
  <si>
    <t>印花稅</t>
  </si>
  <si>
    <t>娛樂稅</t>
  </si>
  <si>
    <t>教育稅</t>
  </si>
  <si>
    <t>預算分配數</t>
    <phoneticPr fontId="4" type="noConversion"/>
  </si>
  <si>
    <t>實徵
淨額</t>
    <phoneticPr fontId="4" type="noConversion"/>
  </si>
  <si>
    <t>101年度</t>
    <phoneticPr fontId="4" type="noConversion"/>
  </si>
  <si>
    <t>102年度</t>
    <phoneticPr fontId="4" type="noConversion"/>
  </si>
  <si>
    <t>第二季</t>
    <phoneticPr fontId="4" type="noConversion"/>
  </si>
  <si>
    <t>第三季</t>
    <phoneticPr fontId="4" type="noConversion"/>
  </si>
  <si>
    <t>第四季</t>
    <phoneticPr fontId="4" type="noConversion"/>
  </si>
  <si>
    <t>103年度</t>
    <phoneticPr fontId="4" type="noConversion"/>
  </si>
  <si>
    <t>第一季</t>
    <phoneticPr fontId="4" type="noConversion"/>
  </si>
  <si>
    <t>...</t>
  </si>
  <si>
    <t>...</t>
    <phoneticPr fontId="4" type="noConversion"/>
  </si>
  <si>
    <t>當季較上</t>
  </si>
  <si>
    <t>季增減％</t>
  </si>
  <si>
    <t>當季較上年</t>
  </si>
  <si>
    <t>同季增減％</t>
  </si>
  <si>
    <t>資料來源：澎湖縣政府稅務局之公務統計報表</t>
    <phoneticPr fontId="4" type="noConversion"/>
  </si>
  <si>
    <t>欄號</t>
    <phoneticPr fontId="4" type="noConversion"/>
  </si>
  <si>
    <t>列號</t>
    <phoneticPr fontId="4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</si>
  <si>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4" type="noConversion"/>
  </si>
  <si>
    <t>稅捐稽徵預算分配數</t>
    <phoneticPr fontId="4" type="noConversion"/>
  </si>
  <si>
    <t>稅捐稽徵實徵淨額</t>
    <phoneticPr fontId="4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</si>
  <si>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底別</t>
    </r>
    <phoneticPr fontId="4" type="noConversion"/>
  </si>
  <si>
    <t>地價稅</t>
    <phoneticPr fontId="4" type="noConversion"/>
  </si>
  <si>
    <t>土地增值稅</t>
    <phoneticPr fontId="4" type="noConversion"/>
  </si>
  <si>
    <t>房屋稅</t>
  </si>
  <si>
    <t>使用牌照稅</t>
  </si>
  <si>
    <t>契　稅</t>
    <phoneticPr fontId="4" type="noConversion"/>
  </si>
  <si>
    <t>第一季</t>
  </si>
  <si>
    <t>第四季</t>
  </si>
  <si>
    <t>第二季</t>
  </si>
  <si>
    <t>第三季</t>
  </si>
  <si>
    <t>排序</t>
    <phoneticPr fontId="4" type="noConversion"/>
  </si>
  <si>
    <t>占實徵淨額比率</t>
    <phoneticPr fontId="4" type="noConversion"/>
  </si>
</sst>
</file>

<file path=xl/styles.xml><?xml version="1.0" encoding="utf-8"?>
<styleSheet xmlns="http://schemas.openxmlformats.org/spreadsheetml/2006/main">
  <numFmts count="6">
    <numFmt numFmtId="176" formatCode="0.000000"/>
    <numFmt numFmtId="177" formatCode="#,##0;\-#,##0;* &quot;-&quot;;@"/>
    <numFmt numFmtId="178" formatCode="#,##0;\-#,##0;&quot;－&quot;;@"/>
    <numFmt numFmtId="179" formatCode="0.00_);[Red]\(0.00\)"/>
    <numFmt numFmtId="180" formatCode="0.00_ "/>
    <numFmt numFmtId="181" formatCode="#,##0.00;\-#,##0.00;&quot;－&quot;;@"/>
  </numFmts>
  <fonts count="20">
    <font>
      <sz val="12"/>
      <name val="細明體"/>
      <family val="3"/>
      <charset val="136"/>
    </font>
    <font>
      <sz val="12"/>
      <name val="Times New Roman"/>
      <family val="1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細明體"/>
      <family val="3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0"/>
      <name val="Times New Roman"/>
      <family val="1"/>
    </font>
    <font>
      <sz val="12"/>
      <name val="Arial Narrow"/>
      <family val="2"/>
    </font>
    <font>
      <sz val="12"/>
      <color indexed="12"/>
      <name val="Arial Narrow"/>
      <family val="2"/>
    </font>
    <font>
      <sz val="10"/>
      <name val="Arial Narrow"/>
      <family val="2"/>
    </font>
    <font>
      <sz val="9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2" fillId="0" borderId="0" xfId="2" applyFont="1"/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0" fontId="5" fillId="0" borderId="0" xfId="2" applyFont="1" applyBorder="1" applyAlignment="1">
      <alignment horizontal="center"/>
    </xf>
    <xf numFmtId="3" fontId="5" fillId="0" borderId="0" xfId="2" applyNumberFormat="1" applyFont="1" applyBorder="1" applyAlignment="1">
      <alignment horizontal="centerContinuous"/>
    </xf>
    <xf numFmtId="0" fontId="5" fillId="0" borderId="0" xfId="2" applyFont="1"/>
    <xf numFmtId="176" fontId="7" fillId="0" borderId="0" xfId="1" applyNumberFormat="1" applyFont="1" applyBorder="1" applyAlignment="1"/>
    <xf numFmtId="3" fontId="7" fillId="0" borderId="0" xfId="2" applyNumberFormat="1" applyFont="1"/>
    <xf numFmtId="3" fontId="7" fillId="0" borderId="0" xfId="2" applyNumberFormat="1" applyFont="1" applyBorder="1"/>
    <xf numFmtId="3" fontId="7" fillId="0" borderId="0" xfId="3" applyNumberFormat="1" applyFont="1" applyBorder="1" applyAlignment="1">
      <alignment horizontal="right"/>
    </xf>
    <xf numFmtId="3" fontId="7" fillId="0" borderId="0" xfId="2" applyNumberFormat="1" applyFont="1" applyBorder="1" applyAlignment="1">
      <alignment horizontal="centerContinuous"/>
    </xf>
    <xf numFmtId="3" fontId="8" fillId="0" borderId="0" xfId="2" applyNumberFormat="1" applyFont="1" applyBorder="1"/>
    <xf numFmtId="0" fontId="8" fillId="0" borderId="0" xfId="2" applyFont="1"/>
    <xf numFmtId="0" fontId="7" fillId="0" borderId="1" xfId="2" applyFont="1" applyBorder="1" applyAlignment="1">
      <alignment horizontal="distributed" vertical="center" wrapText="1" justifyLastLine="1"/>
    </xf>
    <xf numFmtId="0" fontId="7" fillId="0" borderId="2" xfId="2" applyFont="1" applyBorder="1" applyAlignment="1">
      <alignment horizontal="left" vertical="center"/>
    </xf>
    <xf numFmtId="3" fontId="7" fillId="0" borderId="3" xfId="2" applyNumberFormat="1" applyFont="1" applyBorder="1" applyAlignment="1">
      <alignment horizontal="distributed" vertical="center" justifyLastLine="1"/>
    </xf>
    <xf numFmtId="3" fontId="7" fillId="0" borderId="4" xfId="2" applyNumberFormat="1" applyFont="1" applyBorder="1" applyAlignment="1">
      <alignment horizontal="distributed" vertical="center" justifyLastLine="1"/>
    </xf>
    <xf numFmtId="3" fontId="7" fillId="0" borderId="5" xfId="2" applyNumberFormat="1" applyFont="1" applyBorder="1" applyAlignment="1">
      <alignment horizontal="distributed" vertical="center" justifyLastLine="1"/>
    </xf>
    <xf numFmtId="3" fontId="9" fillId="0" borderId="5" xfId="2" applyNumberFormat="1" applyFont="1" applyBorder="1" applyAlignment="1">
      <alignment vertical="center" justifyLastLine="1"/>
    </xf>
    <xf numFmtId="3" fontId="9" fillId="0" borderId="4" xfId="2" applyNumberFormat="1" applyFont="1" applyBorder="1" applyAlignment="1">
      <alignment horizontal="left" vertical="center" justifyLastLine="1"/>
    </xf>
    <xf numFmtId="3" fontId="7" fillId="0" borderId="6" xfId="2" applyNumberFormat="1" applyFont="1" applyBorder="1" applyAlignment="1">
      <alignment horizontal="distributed" vertical="center" justifyLastLine="1"/>
    </xf>
    <xf numFmtId="3" fontId="7" fillId="0" borderId="0" xfId="2" applyNumberFormat="1" applyFont="1" applyBorder="1" applyAlignment="1">
      <alignment horizontal="left" vertical="center"/>
    </xf>
    <xf numFmtId="0" fontId="8" fillId="0" borderId="0" xfId="2" applyFont="1" applyAlignment="1">
      <alignment vertical="center"/>
    </xf>
    <xf numFmtId="0" fontId="7" fillId="0" borderId="7" xfId="2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left" vertical="center"/>
    </xf>
    <xf numFmtId="3" fontId="7" fillId="0" borderId="8" xfId="2" applyNumberFormat="1" applyFont="1" applyBorder="1" applyAlignment="1">
      <alignment horizontal="distributed" vertical="center" justifyLastLine="1"/>
    </xf>
    <xf numFmtId="3" fontId="7" fillId="0" borderId="9" xfId="2" applyNumberFormat="1" applyFont="1" applyBorder="1" applyAlignment="1">
      <alignment horizontal="distributed" vertical="center" justifyLastLine="1"/>
    </xf>
    <xf numFmtId="3" fontId="7" fillId="0" borderId="10" xfId="2" applyNumberFormat="1" applyFont="1" applyBorder="1" applyAlignment="1">
      <alignment horizontal="distributed" vertical="center" justifyLastLine="1"/>
    </xf>
    <xf numFmtId="3" fontId="7" fillId="0" borderId="9" xfId="2" applyNumberFormat="1" applyFont="1" applyBorder="1" applyAlignment="1">
      <alignment horizontal="distributed" vertical="center" wrapText="1" justifyLastLine="1"/>
    </xf>
    <xf numFmtId="3" fontId="7" fillId="0" borderId="7" xfId="2" applyNumberFormat="1" applyFont="1" applyBorder="1" applyAlignment="1">
      <alignment horizontal="distributed" vertical="center" justifyLastLine="1"/>
    </xf>
    <xf numFmtId="177" fontId="7" fillId="0" borderId="0" xfId="2" applyNumberFormat="1" applyFont="1" applyBorder="1" applyAlignment="1">
      <alignment horizontal="center" vertical="top"/>
    </xf>
    <xf numFmtId="178" fontId="10" fillId="0" borderId="11" xfId="2" applyNumberFormat="1" applyFont="1" applyBorder="1" applyAlignment="1">
      <alignment horizontal="right"/>
    </xf>
    <xf numFmtId="178" fontId="10" fillId="0" borderId="0" xfId="2" applyNumberFormat="1" applyFont="1" applyBorder="1" applyAlignment="1">
      <alignment horizontal="right"/>
    </xf>
    <xf numFmtId="178" fontId="10" fillId="0" borderId="0" xfId="2" applyNumberFormat="1" applyFont="1" applyBorder="1" applyAlignment="1">
      <alignment horizontal="right" vertical="top"/>
    </xf>
    <xf numFmtId="0" fontId="8" fillId="0" borderId="0" xfId="2" applyFont="1" applyAlignment="1">
      <alignment vertical="top"/>
    </xf>
    <xf numFmtId="0" fontId="7" fillId="0" borderId="12" xfId="0" applyFont="1" applyFill="1" applyBorder="1" applyAlignment="1">
      <alignment horizontal="left" wrapText="1"/>
    </xf>
    <xf numFmtId="177" fontId="7" fillId="0" borderId="13" xfId="2" applyNumberFormat="1" applyFont="1" applyFill="1" applyBorder="1" applyAlignment="1">
      <alignment horizontal="right" vertical="top"/>
    </xf>
    <xf numFmtId="178" fontId="10" fillId="0" borderId="12" xfId="2" applyNumberFormat="1" applyFont="1" applyFill="1" applyBorder="1" applyAlignment="1">
      <alignment horizontal="right" shrinkToFit="1"/>
    </xf>
    <xf numFmtId="178" fontId="11" fillId="0" borderId="0" xfId="2" applyNumberFormat="1" applyFont="1" applyBorder="1" applyAlignment="1">
      <alignment horizontal="right" vertical="top"/>
    </xf>
    <xf numFmtId="0" fontId="7" fillId="0" borderId="12" xfId="0" applyFont="1" applyFill="1" applyBorder="1" applyAlignment="1">
      <alignment horizontal="left"/>
    </xf>
    <xf numFmtId="177" fontId="7" fillId="0" borderId="13" xfId="2" applyNumberFormat="1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right"/>
    </xf>
    <xf numFmtId="177" fontId="7" fillId="2" borderId="14" xfId="2" applyNumberFormat="1" applyFont="1" applyFill="1" applyBorder="1" applyAlignment="1">
      <alignment horizontal="right" vertical="top"/>
    </xf>
    <xf numFmtId="178" fontId="10" fillId="2" borderId="0" xfId="2" applyNumberFormat="1" applyFont="1" applyFill="1" applyBorder="1" applyAlignment="1">
      <alignment horizontal="right" shrinkToFit="1"/>
    </xf>
    <xf numFmtId="178" fontId="11" fillId="2" borderId="0" xfId="2" applyNumberFormat="1" applyFont="1" applyFill="1" applyBorder="1" applyAlignment="1">
      <alignment horizontal="right" vertical="top"/>
    </xf>
    <xf numFmtId="0" fontId="8" fillId="2" borderId="0" xfId="2" applyFont="1" applyFill="1" applyAlignment="1">
      <alignment vertical="top"/>
    </xf>
    <xf numFmtId="0" fontId="7" fillId="0" borderId="0" xfId="0" applyFont="1" applyFill="1" applyBorder="1" applyAlignment="1">
      <alignment horizontal="right"/>
    </xf>
    <xf numFmtId="177" fontId="7" fillId="0" borderId="14" xfId="2" applyNumberFormat="1" applyFont="1" applyFill="1" applyBorder="1" applyAlignment="1">
      <alignment horizontal="right" vertical="top"/>
    </xf>
    <xf numFmtId="178" fontId="10" fillId="0" borderId="0" xfId="2" applyNumberFormat="1" applyFont="1" applyFill="1" applyBorder="1" applyAlignment="1">
      <alignment horizontal="right" shrinkToFit="1"/>
    </xf>
    <xf numFmtId="178" fontId="11" fillId="0" borderId="0" xfId="2" applyNumberFormat="1" applyFont="1" applyFill="1" applyBorder="1" applyAlignment="1">
      <alignment horizontal="right" vertical="top"/>
    </xf>
    <xf numFmtId="0" fontId="8" fillId="0" borderId="0" xfId="2" applyFont="1" applyFill="1" applyAlignment="1">
      <alignment vertical="top"/>
    </xf>
    <xf numFmtId="177" fontId="7" fillId="0" borderId="7" xfId="2" applyNumberFormat="1" applyFont="1" applyBorder="1" applyAlignment="1">
      <alignment horizontal="right" vertical="top"/>
    </xf>
    <xf numFmtId="178" fontId="10" fillId="0" borderId="15" xfId="2" applyNumberFormat="1" applyFont="1" applyBorder="1" applyAlignment="1">
      <alignment horizontal="right" shrinkToFit="1"/>
    </xf>
    <xf numFmtId="178" fontId="10" fillId="0" borderId="7" xfId="2" applyNumberFormat="1" applyFont="1" applyBorder="1" applyAlignment="1">
      <alignment horizontal="right" shrinkToFi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fill"/>
    </xf>
    <xf numFmtId="179" fontId="10" fillId="0" borderId="11" xfId="0" applyNumberFormat="1" applyFont="1" applyBorder="1" applyAlignment="1">
      <alignment horizontal="right" shrinkToFit="1"/>
    </xf>
    <xf numFmtId="179" fontId="10" fillId="0" borderId="0" xfId="0" applyNumberFormat="1" applyFont="1" applyBorder="1" applyAlignment="1">
      <alignment horizontal="right" shrinkToFit="1"/>
    </xf>
    <xf numFmtId="179" fontId="7" fillId="0" borderId="0" xfId="0" applyNumberFormat="1" applyFont="1" applyBorder="1" applyAlignment="1">
      <alignment horizontal="right" shrinkToFit="1"/>
    </xf>
    <xf numFmtId="179" fontId="8" fillId="0" borderId="0" xfId="0" applyNumberFormat="1" applyFont="1" applyBorder="1" applyAlignment="1">
      <alignment horizontal="right" vertical="center" shrinkToFit="1"/>
    </xf>
    <xf numFmtId="0" fontId="8" fillId="0" borderId="0" xfId="0" applyFont="1" applyBorder="1" applyAlignment="1">
      <alignment vertical="center"/>
    </xf>
    <xf numFmtId="2" fontId="7" fillId="0" borderId="16" xfId="0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fill" wrapText="1"/>
    </xf>
    <xf numFmtId="2" fontId="10" fillId="0" borderId="17" xfId="0" applyNumberFormat="1" applyFont="1" applyBorder="1" applyAlignment="1">
      <alignment horizontal="right" shrinkToFit="1"/>
    </xf>
    <xf numFmtId="2" fontId="10" fillId="0" borderId="16" xfId="0" applyNumberFormat="1" applyFont="1" applyBorder="1" applyAlignment="1">
      <alignment horizontal="right" shrinkToFit="1"/>
    </xf>
    <xf numFmtId="180" fontId="10" fillId="0" borderId="16" xfId="0" applyNumberFormat="1" applyFont="1" applyBorder="1" applyAlignment="1">
      <alignment horizontal="right" shrinkToFit="1"/>
    </xf>
    <xf numFmtId="2" fontId="12" fillId="0" borderId="16" xfId="0" applyNumberFormat="1" applyFont="1" applyBorder="1" applyAlignment="1">
      <alignment horizontal="right" shrinkToFit="1"/>
    </xf>
    <xf numFmtId="181" fontId="10" fillId="0" borderId="16" xfId="0" applyNumberFormat="1" applyFont="1" applyBorder="1" applyAlignment="1">
      <alignment horizontal="right" shrinkToFit="1"/>
    </xf>
    <xf numFmtId="2" fontId="10" fillId="0" borderId="0" xfId="0" applyNumberFormat="1" applyFont="1" applyBorder="1" applyAlignment="1"/>
    <xf numFmtId="2" fontId="8" fillId="0" borderId="0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fill" wrapText="1"/>
    </xf>
    <xf numFmtId="2" fontId="10" fillId="0" borderId="0" xfId="0" applyNumberFormat="1" applyFont="1" applyBorder="1" applyAlignment="1">
      <alignment horizontal="right"/>
    </xf>
    <xf numFmtId="2" fontId="13" fillId="0" borderId="7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fill" wrapText="1"/>
    </xf>
    <xf numFmtId="2" fontId="10" fillId="0" borderId="15" xfId="0" applyNumberFormat="1" applyFont="1" applyBorder="1" applyAlignment="1">
      <alignment horizontal="right" shrinkToFit="1"/>
    </xf>
    <xf numFmtId="2" fontId="10" fillId="0" borderId="7" xfId="0" applyNumberFormat="1" applyFont="1" applyBorder="1" applyAlignment="1">
      <alignment horizontal="right" shrinkToFit="1"/>
    </xf>
    <xf numFmtId="181" fontId="10" fillId="0" borderId="7" xfId="0" applyNumberFormat="1" applyFont="1" applyBorder="1" applyAlignment="1">
      <alignment horizontal="right" shrinkToFit="1"/>
    </xf>
    <xf numFmtId="0" fontId="7" fillId="0" borderId="0" xfId="2" applyFont="1" applyBorder="1" applyAlignment="1"/>
    <xf numFmtId="3" fontId="7" fillId="0" borderId="0" xfId="2" applyNumberFormat="1" applyFont="1" applyBorder="1" applyAlignment="1"/>
    <xf numFmtId="0" fontId="8" fillId="0" borderId="0" xfId="2" applyFont="1" applyAlignment="1"/>
    <xf numFmtId="0" fontId="8" fillId="0" borderId="0" xfId="2" applyFont="1" applyBorder="1"/>
    <xf numFmtId="3" fontId="8" fillId="0" borderId="0" xfId="2" applyNumberFormat="1" applyFont="1"/>
    <xf numFmtId="0" fontId="8" fillId="3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8" fillId="3" borderId="0" xfId="0" applyFont="1" applyFill="1" applyAlignment="1">
      <alignment horizontal="right" vertical="top"/>
    </xf>
    <xf numFmtId="0" fontId="8" fillId="4" borderId="0" xfId="0" applyFont="1" applyFill="1" applyAlignment="1">
      <alignment horizontal="right" vertical="top"/>
    </xf>
    <xf numFmtId="0" fontId="8" fillId="0" borderId="0" xfId="0" applyFont="1" applyFill="1" applyAlignment="1">
      <alignment horizontal="right" vertical="top"/>
    </xf>
    <xf numFmtId="0" fontId="8" fillId="0" borderId="18" xfId="0" applyFont="1" applyFill="1" applyBorder="1" applyAlignment="1">
      <alignment horizontal="right" vertical="top"/>
    </xf>
    <xf numFmtId="0" fontId="14" fillId="0" borderId="18" xfId="0" applyFont="1" applyFill="1" applyBorder="1" applyAlignment="1">
      <alignment horizontal="right" vertical="top"/>
    </xf>
    <xf numFmtId="0" fontId="14" fillId="5" borderId="18" xfId="0" applyFont="1" applyFill="1" applyBorder="1" applyAlignment="1">
      <alignment horizontal="right" vertical="top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4" fontId="8" fillId="0" borderId="0" xfId="0" applyNumberFormat="1" applyFont="1"/>
    <xf numFmtId="0" fontId="8" fillId="0" borderId="18" xfId="0" applyFont="1" applyBorder="1" applyAlignment="1">
      <alignment horizontal="right" vertical="top"/>
    </xf>
    <xf numFmtId="0" fontId="8" fillId="6" borderId="18" xfId="0" applyFont="1" applyFill="1" applyBorder="1" applyAlignment="1">
      <alignment horizontal="right" vertical="top"/>
    </xf>
    <xf numFmtId="178" fontId="8" fillId="2" borderId="18" xfId="0" applyNumberFormat="1" applyFont="1" applyFill="1" applyBorder="1" applyAlignment="1">
      <alignment horizontal="right" vertical="top"/>
    </xf>
    <xf numFmtId="4" fontId="8" fillId="0" borderId="0" xfId="0" applyNumberFormat="1" applyFont="1" applyAlignment="1">
      <alignment horizontal="right"/>
    </xf>
    <xf numFmtId="0" fontId="8" fillId="0" borderId="18" xfId="0" applyFont="1" applyBorder="1" applyAlignment="1">
      <alignment horizontal="right"/>
    </xf>
    <xf numFmtId="0" fontId="8" fillId="0" borderId="18" xfId="2" applyFont="1" applyBorder="1" applyAlignment="1">
      <alignment horizontal="right"/>
    </xf>
    <xf numFmtId="0" fontId="8" fillId="0" borderId="18" xfId="4" applyFont="1" applyBorder="1" applyAlignment="1">
      <alignment vertical="top"/>
    </xf>
    <xf numFmtId="178" fontId="8" fillId="0" borderId="18" xfId="2" applyNumberFormat="1" applyFont="1" applyBorder="1" applyAlignment="1">
      <alignment horizontal="right"/>
    </xf>
    <xf numFmtId="180" fontId="8" fillId="0" borderId="18" xfId="2" applyNumberFormat="1" applyFont="1" applyBorder="1"/>
    <xf numFmtId="0" fontId="8" fillId="0" borderId="19" xfId="2" applyFont="1" applyBorder="1"/>
    <xf numFmtId="3" fontId="8" fillId="0" borderId="19" xfId="2" applyNumberFormat="1" applyFont="1" applyBorder="1"/>
    <xf numFmtId="0" fontId="16" fillId="0" borderId="0" xfId="0" applyFont="1" applyFill="1" applyBorder="1"/>
    <xf numFmtId="0" fontId="8" fillId="0" borderId="0" xfId="2" applyFont="1" applyFill="1" applyBorder="1"/>
    <xf numFmtId="0" fontId="17" fillId="0" borderId="0" xfId="2" applyFont="1" applyBorder="1"/>
    <xf numFmtId="0" fontId="18" fillId="0" borderId="0" xfId="2" applyFont="1" applyBorder="1"/>
    <xf numFmtId="3" fontId="18" fillId="0" borderId="0" xfId="2" applyNumberFormat="1" applyFont="1"/>
    <xf numFmtId="0" fontId="8" fillId="0" borderId="0" xfId="0" applyFont="1" applyFill="1" applyBorder="1"/>
    <xf numFmtId="0" fontId="7" fillId="0" borderId="0" xfId="0" applyFont="1" applyFill="1" applyBorder="1"/>
    <xf numFmtId="0" fontId="19" fillId="0" borderId="0" xfId="0" applyFont="1" applyFill="1" applyBorder="1"/>
    <xf numFmtId="0" fontId="18" fillId="0" borderId="0" xfId="2" applyFont="1" applyBorder="1" applyAlignment="1">
      <alignment horizontal="distributed"/>
    </xf>
    <xf numFmtId="0" fontId="14" fillId="0" borderId="0" xfId="0" applyFont="1" applyFill="1" applyBorder="1"/>
    <xf numFmtId="0" fontId="18" fillId="0" borderId="0" xfId="2" applyFont="1" applyBorder="1" applyAlignment="1">
      <alignment horizontal="left"/>
    </xf>
  </cellXfs>
  <cellStyles count="5">
    <cellStyle name="一般" xfId="0" builtinId="0"/>
    <cellStyle name="一般_附屬單位預決算" xfId="3"/>
    <cellStyle name="一般_歲捐稽徵--省市稅部份" xfId="2"/>
    <cellStyle name="一般_澎湖縣預算執行--歲入(按來源別分" xfId="4"/>
    <cellStyle name="百分比" xfId="1" builtinId="5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>
        <c:manualLayout>
          <c:layoutTarget val="inner"/>
          <c:xMode val="edge"/>
          <c:yMode val="edge"/>
          <c:x val="0.22480662701108836"/>
          <c:y val="0.28205198831126882"/>
          <c:w val="0.40697751441662583"/>
          <c:h val="0.53846288677605758"/>
        </c:manualLayout>
      </c:layout>
      <c:pieChart>
        <c:varyColors val="1"/>
        <c:ser>
          <c:idx val="0"/>
          <c:order val="0"/>
          <c:tx>
            <c:strRef>
              <c:f>'06.稅捐稽徵(省縣稅部份)(6,7)'!$AJ$28</c:f>
              <c:strCache>
                <c:ptCount val="1"/>
                <c:pt idx="0">
                  <c:v>102年第四季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"/>
          <c:dPt>
            <c:idx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pattFill prst="horzBrick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pattFill prst="pct5">
                <a:fgClr>
                  <a:srgbClr val="000000"/>
                </a:fgClr>
                <a:bgClr>
                  <a:srgbClr val="99CC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pattFill prst="diagBrick">
                <a:fgClr>
                  <a:srgbClr val="000000"/>
                </a:fgClr>
                <a:bgClr>
                  <a:srgbClr val="99CC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pattFill prst="dotDmnd">
                <a:fgClr>
                  <a:srgbClr val="00000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pattFill prst="pct25">
                <a:fgClr>
                  <a:srgbClr val="000000"/>
                </a:fgClr>
                <a:bgClr>
                  <a:srgbClr val="CC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pattFill prst="dotGrid">
                <a:fgClr>
                  <a:srgbClr val="000000"/>
                </a:fgClr>
                <a:bgClr>
                  <a:srgbClr val="FF99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pattFill prst="divot">
                <a:fgClr>
                  <a:srgbClr val="000000"/>
                </a:fgClr>
                <a:bgClr>
                  <a:srgbClr val="FFCC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pattFill prst="sphere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6.5006414962561036E-3"/>
                  <c:y val="0.15013738986677053"/>
                </c:manualLayout>
              </c:layout>
              <c:tx>
                <c:rich>
                  <a:bodyPr/>
                  <a:lstStyle/>
                  <a:p>
                    <a:pPr>
                      <a:defRPr sz="1675" b="0" i="0" u="none" strike="noStrike" baseline="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zh-TW" altLang="en-US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地價稅</a:t>
                    </a:r>
                    <a:r>
                      <a:rPr lang="en-US" altLang="zh-TW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0.08%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layout>
                <c:manualLayout>
                  <c:x val="-5.3909292901105112E-2"/>
                  <c:y val="9.5561286143358397E-3"/>
                </c:manualLayout>
              </c:layout>
              <c:tx>
                <c:rich>
                  <a:bodyPr/>
                  <a:lstStyle/>
                  <a:p>
                    <a:pPr>
                      <a:defRPr sz="1675" b="0" i="0" u="none" strike="noStrike" baseline="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zh-TW" altLang="en-US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土地增值稅 </a:t>
                    </a:r>
                    <a:r>
                      <a:rPr lang="en-US" altLang="zh-TW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37.81%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3"/>
              <c:layout>
                <c:manualLayout>
                  <c:x val="-4.3767328462115292E-2"/>
                  <c:y val="-0.16246686415323791"/>
                </c:manualLayout>
              </c:layout>
              <c:tx>
                <c:rich>
                  <a:bodyPr/>
                  <a:lstStyle/>
                  <a:p>
                    <a:pPr>
                      <a:defRPr sz="1675" b="0" i="0" u="none" strike="noStrike" baseline="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zh-TW" altLang="en-US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房屋稅</a:t>
                    </a:r>
                    <a:r>
                      <a:rPr lang="en-US" altLang="zh-TW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41.18%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4"/>
              <c:layout>
                <c:manualLayout>
                  <c:x val="1.6324602040649991E-2"/>
                  <c:y val="-0.14729591423503371"/>
                </c:manualLayout>
              </c:layout>
              <c:tx>
                <c:rich>
                  <a:bodyPr/>
                  <a:lstStyle/>
                  <a:p>
                    <a:pPr>
                      <a:defRPr sz="1675" b="0" i="0" u="none" strike="noStrike" baseline="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zh-TW" altLang="en-US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使用牌照稅 </a:t>
                    </a:r>
                    <a:r>
                      <a:rPr lang="en-US" altLang="zh-TW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18.20%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layout>
                <c:manualLayout>
                  <c:x val="3.2755905511811088E-2"/>
                  <c:y val="-0.13478188303385152"/>
                </c:manualLayout>
              </c:layout>
              <c:tx>
                <c:rich>
                  <a:bodyPr/>
                  <a:lstStyle/>
                  <a:p>
                    <a:pPr>
                      <a:defRPr sz="1675" b="0" i="0" u="none" strike="noStrike" baseline="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zh-TW" altLang="en-US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契　稅</a:t>
                    </a:r>
                    <a:r>
                      <a:rPr lang="en-US" altLang="zh-TW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1.53%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6"/>
              <c:layout>
                <c:manualLayout>
                  <c:x val="5.0333771502444224E-2"/>
                  <c:y val="-8.7669385550732767E-2"/>
                </c:manualLayout>
              </c:layout>
              <c:tx>
                <c:rich>
                  <a:bodyPr/>
                  <a:lstStyle/>
                  <a:p>
                    <a:pPr>
                      <a:defRPr sz="1675" b="0" i="0" u="none" strike="noStrike" baseline="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zh-TW" altLang="en-US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印花稅</a:t>
                    </a:r>
                    <a:r>
                      <a:rPr lang="en-US" altLang="zh-TW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0.97%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7"/>
              <c:layout>
                <c:manualLayout>
                  <c:x val="5.2703097429726634E-2"/>
                  <c:y val="-2.1933076504678212E-2"/>
                </c:manualLayout>
              </c:layout>
              <c:tx>
                <c:rich>
                  <a:bodyPr/>
                  <a:lstStyle/>
                  <a:p>
                    <a:pPr>
                      <a:defRPr sz="1675" b="0" i="0" u="none" strike="noStrike" baseline="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zh-TW" altLang="en-US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娛樂稅</a:t>
                    </a:r>
                    <a:r>
                      <a:rPr lang="en-US" altLang="zh-TW" sz="1000" b="0" i="0" strike="noStrike">
                        <a:solidFill>
                          <a:srgbClr val="000000"/>
                        </a:solidFill>
                        <a:latin typeface="新細明體"/>
                        <a:ea typeface="新細明體"/>
                      </a:rPr>
                      <a:t>0.23%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8"/>
              <c:delete val="1"/>
            </c:dLbl>
            <c:numFmt formatCode="0.0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新細明體"/>
                    <a:ea typeface="新細明體"/>
                    <a:cs typeface="新細明體"/>
                  </a:defRPr>
                </a:pPr>
                <a:endParaRPr lang="zh-TW"/>
              </a:p>
            </c:txPr>
            <c:showCatName val="1"/>
            <c:showPercent val="1"/>
            <c:separator> </c:separator>
            <c:showLeaderLines val="1"/>
          </c:dLbls>
          <c:cat>
            <c:strRef>
              <c:f>'06.稅捐稽徵(省縣稅部份)(6,7)'!$AK$23:$AS$23</c:f>
              <c:strCache>
                <c:ptCount val="9"/>
                <c:pt idx="0">
                  <c:v>營業稅</c:v>
                </c:pt>
                <c:pt idx="1">
                  <c:v>地價稅</c:v>
                </c:pt>
                <c:pt idx="2">
                  <c:v>土地增值稅</c:v>
                </c:pt>
                <c:pt idx="3">
                  <c:v>房屋稅</c:v>
                </c:pt>
                <c:pt idx="4">
                  <c:v>使用牌照稅</c:v>
                </c:pt>
                <c:pt idx="5">
                  <c:v>契　稅</c:v>
                </c:pt>
                <c:pt idx="6">
                  <c:v>印花稅</c:v>
                </c:pt>
                <c:pt idx="7">
                  <c:v>娛樂稅</c:v>
                </c:pt>
                <c:pt idx="8">
                  <c:v>教育稅</c:v>
                </c:pt>
              </c:strCache>
            </c:strRef>
          </c:cat>
          <c:val>
            <c:numRef>
              <c:f>'06.稅捐稽徵(省縣稅部份)(6,7)'!$AK$28:$AS$28</c:f>
              <c:numCache>
                <c:formatCode>#,##0;\-#,##0;"－";@</c:formatCode>
                <c:ptCount val="9"/>
                <c:pt idx="0">
                  <c:v>0</c:v>
                </c:pt>
                <c:pt idx="1">
                  <c:v>178</c:v>
                </c:pt>
                <c:pt idx="2">
                  <c:v>85241</c:v>
                </c:pt>
                <c:pt idx="3">
                  <c:v>92827</c:v>
                </c:pt>
                <c:pt idx="4">
                  <c:v>41023</c:v>
                </c:pt>
                <c:pt idx="5">
                  <c:v>3441</c:v>
                </c:pt>
                <c:pt idx="6">
                  <c:v>2186</c:v>
                </c:pt>
                <c:pt idx="7">
                  <c:v>528</c:v>
                </c:pt>
                <c:pt idx="8">
                  <c:v>0</c:v>
                </c:pt>
              </c:numCache>
            </c:numRef>
          </c:val>
        </c:ser>
        <c:firstSliceAng val="100"/>
      </c:pieChart>
      <c:spPr>
        <a:noFill/>
        <a:ln w="25400">
          <a:noFill/>
        </a:ln>
      </c:spPr>
    </c:plotArea>
    <c:dispBlanksAs val="zero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7.7601544590402805E-2"/>
          <c:y val="0.1099294586985355"/>
          <c:w val="0.91710916334112402"/>
          <c:h val="0.74468342989330494"/>
        </c:manualLayout>
      </c:layout>
      <c:barChart>
        <c:barDir val="col"/>
        <c:grouping val="clustered"/>
        <c:ser>
          <c:idx val="1"/>
          <c:order val="0"/>
          <c:tx>
            <c:strRef>
              <c:f>'06.稅捐稽徵(省縣稅部份)(6,7)'!$AC$23</c:f>
              <c:strCache>
                <c:ptCount val="1"/>
                <c:pt idx="0">
                  <c:v>稅捐稽徵預算分配數</c:v>
                </c:pt>
              </c:strCache>
            </c:strRef>
          </c:tx>
          <c:spPr>
            <a:gradFill rotWithShape="0">
              <a:gsLst>
                <a:gs pos="0">
                  <a:srgbClr val="00FF00">
                    <a:gamma/>
                    <a:shade val="46275"/>
                    <a:invGamma/>
                  </a:srgbClr>
                </a:gs>
                <a:gs pos="5000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cat>
            <c:strRef>
              <c:f>'06.稅捐稽徵(省縣稅部份)(6,7)'!$AB$24:$AB$28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'06.稅捐稽徵(省縣稅部份)(6,7)'!$AC$24:$AC$28</c:f>
              <c:numCache>
                <c:formatCode>#,##0;\-#,##0;"－";@</c:formatCode>
                <c:ptCount val="5"/>
                <c:pt idx="0">
                  <c:v>134001</c:v>
                </c:pt>
                <c:pt idx="1">
                  <c:v>27801</c:v>
                </c:pt>
                <c:pt idx="2">
                  <c:v>106499</c:v>
                </c:pt>
                <c:pt idx="3">
                  <c:v>36899</c:v>
                </c:pt>
                <c:pt idx="4">
                  <c:v>144701</c:v>
                </c:pt>
              </c:numCache>
            </c:numRef>
          </c:val>
        </c:ser>
        <c:ser>
          <c:idx val="2"/>
          <c:order val="1"/>
          <c:tx>
            <c:strRef>
              <c:f>'06.稅捐稽徵(省縣稅部份)(6,7)'!$AD$23</c:f>
              <c:strCache>
                <c:ptCount val="1"/>
                <c:pt idx="0">
                  <c:v>稅捐稽徵實徵淨額</c:v>
                </c:pt>
              </c:strCache>
            </c:strRef>
          </c:tx>
          <c:spPr>
            <a:gradFill rotWithShape="0">
              <a:gsLst>
                <a:gs pos="0">
                  <a:srgbClr val="FFFFCC">
                    <a:gamma/>
                    <a:shade val="46275"/>
                    <a:invGamma/>
                  </a:srgbClr>
                </a:gs>
                <a:gs pos="100000">
                  <a:srgbClr val="FFFFCC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cat>
            <c:strRef>
              <c:f>'06.稅捐稽徵(省縣稅部份)(6,7)'!$AB$24:$AB$28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'06.稅捐稽徵(省縣稅部份)(6,7)'!$AD$24:$AD$28</c:f>
              <c:numCache>
                <c:formatCode>#,##0;\-#,##0;"－";@</c:formatCode>
                <c:ptCount val="5"/>
                <c:pt idx="0">
                  <c:v>200441</c:v>
                </c:pt>
                <c:pt idx="1">
                  <c:v>70915</c:v>
                </c:pt>
                <c:pt idx="2">
                  <c:v>162784</c:v>
                </c:pt>
                <c:pt idx="3">
                  <c:v>70410</c:v>
                </c:pt>
                <c:pt idx="4">
                  <c:v>225424</c:v>
                </c:pt>
              </c:numCache>
            </c:numRef>
          </c:val>
        </c:ser>
        <c:axId val="258435712"/>
        <c:axId val="258453888"/>
      </c:barChart>
      <c:catAx>
        <c:axId val="258435712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453888"/>
        <c:crosses val="autoZero"/>
        <c:auto val="1"/>
        <c:lblAlgn val="ctr"/>
        <c:lblOffset val="100"/>
        <c:tickLblSkip val="1"/>
        <c:tickMarkSkip val="1"/>
      </c:catAx>
      <c:valAx>
        <c:axId val="258453888"/>
        <c:scaling>
          <c:orientation val="minMax"/>
        </c:scaling>
        <c:axPos val="l"/>
        <c:majorGridlines>
          <c:spPr>
            <a:ln w="12700">
              <a:solidFill>
                <a:srgbClr val="000000"/>
              </a:solidFill>
              <a:prstDash val="sysDash"/>
            </a:ln>
          </c:spPr>
        </c:majorGridlines>
        <c:numFmt formatCode="* #,;\-* #,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435712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783179880292666"/>
          <c:y val="1.7730496453900711E-2"/>
          <c:w val="0.28042383590940101"/>
          <c:h val="0.1560287410882150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75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22</xdr:row>
      <xdr:rowOff>19050</xdr:rowOff>
    </xdr:from>
    <xdr:to>
      <xdr:col>21</xdr:col>
      <xdr:colOff>228600</xdr:colOff>
      <xdr:row>40</xdr:row>
      <xdr:rowOff>76200</xdr:rowOff>
    </xdr:to>
    <xdr:graphicFrame macro="">
      <xdr:nvGraphicFramePr>
        <xdr:cNvPr id="2" name="Chart 1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19</xdr:row>
      <xdr:rowOff>114300</xdr:rowOff>
    </xdr:from>
    <xdr:to>
      <xdr:col>10</xdr:col>
      <xdr:colOff>476250</xdr:colOff>
      <xdr:row>33</xdr:row>
      <xdr:rowOff>133350</xdr:rowOff>
    </xdr:to>
    <xdr:graphicFrame macro="">
      <xdr:nvGraphicFramePr>
        <xdr:cNvPr id="3" name="Chart 1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17</xdr:col>
      <xdr:colOff>314325</xdr:colOff>
      <xdr:row>20</xdr:row>
      <xdr:rowOff>0</xdr:rowOff>
    </xdr:from>
    <xdr:ext cx="1761775" cy="223574"/>
    <xdr:sp macro="" textlink="">
      <xdr:nvSpPr>
        <xdr:cNvPr id="4" name="Text Box 140"/>
        <xdr:cNvSpPr txBox="1">
          <a:spLocks noChangeArrowheads="1"/>
        </xdr:cNvSpPr>
      </xdr:nvSpPr>
      <xdr:spPr bwMode="auto">
        <a:xfrm>
          <a:off x="8629650" y="3857625"/>
          <a:ext cx="1761775" cy="2235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細明體"/>
              <a:ea typeface="細明體"/>
            </a:rPr>
            <a:t>103</a:t>
          </a: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年第</a:t>
          </a:r>
          <a:r>
            <a:rPr lang="en-US" altLang="zh-TW" sz="1000" b="0" i="0" strike="noStrike">
              <a:solidFill>
                <a:srgbClr val="000000"/>
              </a:solidFill>
              <a:latin typeface="細明體"/>
              <a:ea typeface="細明體"/>
            </a:rPr>
            <a:t>2</a:t>
          </a: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季實徵淨額分配比率</a:t>
          </a:r>
        </a:p>
      </xdr:txBody>
    </xdr:sp>
    <xdr:clientData/>
  </xdr:oneCellAnchor>
  <xdr:twoCellAnchor>
    <xdr:from>
      <xdr:col>0</xdr:col>
      <xdr:colOff>9525</xdr:colOff>
      <xdr:row>34</xdr:row>
      <xdr:rowOff>95250</xdr:rowOff>
    </xdr:from>
    <xdr:to>
      <xdr:col>10</xdr:col>
      <xdr:colOff>381000</xdr:colOff>
      <xdr:row>43</xdr:row>
      <xdr:rowOff>171450</xdr:rowOff>
    </xdr:to>
    <xdr:sp macro="" textlink="">
      <xdr:nvSpPr>
        <xdr:cNvPr id="5" name="Text Box 141"/>
        <xdr:cNvSpPr txBox="1">
          <a:spLocks noChangeArrowheads="1"/>
        </xdr:cNvSpPr>
      </xdr:nvSpPr>
      <xdr:spPr bwMode="auto">
        <a:xfrm>
          <a:off x="9525" y="6619875"/>
          <a:ext cx="5305425" cy="2133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季稅捐稽徵實徵淨額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225,424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千元，達預算分配數的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155.79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％，較上季實徵淨額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70,410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千元增加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220.16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％，較上一年同季增加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12.46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％。各項稅捐實徵淨額以房屋稅實徵淨額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92,827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千元占實徵淨額的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41.18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％最多，其次為土地增值稅實徵淨額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85,241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千元占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37.81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％，使用牌照稅實徵淨額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41,023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千元占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18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.20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％居第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位。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0.04933</cdr:x>
      <cdr:y>0.01767</cdr:y>
    </cdr:from>
    <cdr:to>
      <cdr:x>0.1515</cdr:x>
      <cdr:y>0.09894</cdr:y>
    </cdr:to>
    <cdr:sp macro="" textlink="">
      <cdr:nvSpPr>
        <cdr:cNvPr id="130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0042" y="50800"/>
          <a:ext cx="552754" cy="2190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百萬元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6"/>
  <sheetViews>
    <sheetView showGridLines="0" tabSelected="1" workbookViewId="0"/>
  </sheetViews>
  <sheetFormatPr defaultRowHeight="16.5"/>
  <cols>
    <col min="1" max="1" width="7.625" style="83" customWidth="1"/>
    <col min="2" max="2" width="0.375" style="83" customWidth="1"/>
    <col min="3" max="3" width="6.875" style="84" customWidth="1"/>
    <col min="4" max="10" width="7.125" style="84" customWidth="1"/>
    <col min="11" max="11" width="6.125" style="84" customWidth="1"/>
    <col min="12" max="12" width="6.625" style="13" customWidth="1"/>
    <col min="13" max="13" width="6.125" style="84" customWidth="1"/>
    <col min="14" max="14" width="6.625" style="84" customWidth="1"/>
    <col min="15" max="15" width="6.125" style="84" customWidth="1"/>
    <col min="16" max="16" width="6.625" style="84" customWidth="1"/>
    <col min="17" max="17" width="6.125" style="84" customWidth="1"/>
    <col min="18" max="18" width="6.625" style="13" customWidth="1"/>
    <col min="19" max="19" width="6.125" style="84" customWidth="1"/>
    <col min="20" max="20" width="6.625" style="84" customWidth="1"/>
    <col min="21" max="21" width="6.125" style="84" customWidth="1"/>
    <col min="22" max="22" width="6.625" style="13" customWidth="1"/>
    <col min="23" max="23" width="0.875" style="13" customWidth="1"/>
    <col min="24" max="25" width="3.625" style="14" hidden="1" customWidth="1"/>
    <col min="26" max="26" width="8.625" style="14" hidden="1" customWidth="1"/>
    <col min="27" max="27" width="4.625" style="14" hidden="1" customWidth="1"/>
    <col min="28" max="28" width="14.625" style="14" hidden="1" customWidth="1"/>
    <col min="29" max="30" width="0" style="14" hidden="1" customWidth="1"/>
    <col min="31" max="31" width="2.25" style="14" hidden="1" customWidth="1"/>
    <col min="32" max="33" width="3.625" style="14" hidden="1" customWidth="1"/>
    <col min="34" max="34" width="8.625" style="14" hidden="1" customWidth="1"/>
    <col min="35" max="35" width="4.625" style="14" hidden="1" customWidth="1"/>
    <col min="36" max="36" width="14.625" style="14" hidden="1" customWidth="1"/>
    <col min="37" max="47" width="0" style="14" hidden="1" customWidth="1"/>
    <col min="48" max="16384" width="9" style="14"/>
  </cols>
  <sheetData>
    <row r="1" spans="1:23" s="7" customFormat="1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4" t="s">
        <v>1</v>
      </c>
      <c r="M1" s="5"/>
      <c r="N1" s="5"/>
      <c r="O1" s="5"/>
      <c r="P1" s="5"/>
      <c r="Q1" s="5"/>
      <c r="R1" s="5"/>
      <c r="S1" s="5"/>
      <c r="T1" s="5"/>
      <c r="U1" s="5"/>
      <c r="V1" s="5"/>
      <c r="W1" s="6"/>
    </row>
    <row r="2" spans="1:23" ht="15" customHeight="1" thickBot="1">
      <c r="A2" s="8"/>
      <c r="B2" s="8"/>
      <c r="C2" s="9"/>
      <c r="D2" s="10"/>
      <c r="E2" s="9"/>
      <c r="F2" s="9"/>
      <c r="G2" s="9"/>
      <c r="H2" s="11"/>
      <c r="I2" s="9"/>
      <c r="J2" s="9"/>
      <c r="K2" s="12"/>
      <c r="M2" s="11"/>
      <c r="N2" s="9"/>
      <c r="O2" s="9"/>
      <c r="P2" s="11"/>
      <c r="Q2" s="12"/>
      <c r="R2" s="11"/>
      <c r="S2" s="9"/>
      <c r="T2" s="9"/>
      <c r="U2" s="9"/>
      <c r="V2" s="11" t="s">
        <v>2</v>
      </c>
      <c r="W2" s="11"/>
    </row>
    <row r="3" spans="1:23" s="24" customFormat="1" ht="15" customHeight="1">
      <c r="A3" s="15" t="s">
        <v>3</v>
      </c>
      <c r="B3" s="16"/>
      <c r="C3" s="17" t="s">
        <v>4</v>
      </c>
      <c r="D3" s="18"/>
      <c r="E3" s="19" t="s">
        <v>5</v>
      </c>
      <c r="F3" s="18"/>
      <c r="G3" s="19" t="s">
        <v>6</v>
      </c>
      <c r="H3" s="18"/>
      <c r="I3" s="19" t="s">
        <v>7</v>
      </c>
      <c r="J3" s="18"/>
      <c r="K3" s="20" t="s">
        <v>8</v>
      </c>
      <c r="L3" s="21" t="s">
        <v>9</v>
      </c>
      <c r="M3" s="22" t="s">
        <v>10</v>
      </c>
      <c r="N3" s="18"/>
      <c r="O3" s="22" t="s">
        <v>11</v>
      </c>
      <c r="P3" s="18"/>
      <c r="Q3" s="22" t="s">
        <v>12</v>
      </c>
      <c r="R3" s="18"/>
      <c r="S3" s="22" t="s">
        <v>13</v>
      </c>
      <c r="T3" s="18"/>
      <c r="U3" s="19" t="s">
        <v>14</v>
      </c>
      <c r="V3" s="22"/>
      <c r="W3" s="23"/>
    </row>
    <row r="4" spans="1:23" s="24" customFormat="1" ht="27.95" customHeight="1" thickBot="1">
      <c r="A4" s="25"/>
      <c r="B4" s="26"/>
      <c r="C4" s="27" t="s">
        <v>15</v>
      </c>
      <c r="D4" s="28" t="s">
        <v>16</v>
      </c>
      <c r="E4" s="29" t="s">
        <v>15</v>
      </c>
      <c r="F4" s="28" t="s">
        <v>16</v>
      </c>
      <c r="G4" s="29" t="s">
        <v>15</v>
      </c>
      <c r="H4" s="28" t="s">
        <v>16</v>
      </c>
      <c r="I4" s="29" t="s">
        <v>15</v>
      </c>
      <c r="J4" s="28" t="s">
        <v>16</v>
      </c>
      <c r="K4" s="29" t="s">
        <v>15</v>
      </c>
      <c r="L4" s="29" t="s">
        <v>16</v>
      </c>
      <c r="M4" s="29" t="s">
        <v>15</v>
      </c>
      <c r="N4" s="30" t="s">
        <v>16</v>
      </c>
      <c r="O4" s="29" t="s">
        <v>15</v>
      </c>
      <c r="P4" s="28" t="s">
        <v>16</v>
      </c>
      <c r="Q4" s="29" t="s">
        <v>15</v>
      </c>
      <c r="R4" s="28" t="s">
        <v>16</v>
      </c>
      <c r="S4" s="29" t="s">
        <v>15</v>
      </c>
      <c r="T4" s="28" t="s">
        <v>16</v>
      </c>
      <c r="U4" s="29" t="s">
        <v>15</v>
      </c>
      <c r="V4" s="31" t="s">
        <v>16</v>
      </c>
      <c r="W4" s="23"/>
    </row>
    <row r="5" spans="1:23" s="36" customFormat="1" ht="9.9499999999999993" customHeight="1">
      <c r="A5" s="32"/>
      <c r="B5" s="32"/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5"/>
    </row>
    <row r="6" spans="1:23" s="36" customFormat="1" ht="15" customHeight="1">
      <c r="A6" s="37" t="s">
        <v>17</v>
      </c>
      <c r="B6" s="38"/>
      <c r="C6" s="39">
        <v>288000</v>
      </c>
      <c r="D6" s="39">
        <v>353133</v>
      </c>
      <c r="E6" s="39">
        <v>0</v>
      </c>
      <c r="F6" s="39">
        <v>0</v>
      </c>
      <c r="G6" s="39">
        <v>78000</v>
      </c>
      <c r="H6" s="39">
        <v>80927</v>
      </c>
      <c r="I6" s="39">
        <v>75000</v>
      </c>
      <c r="J6" s="39">
        <v>111217</v>
      </c>
      <c r="K6" s="39">
        <v>82500</v>
      </c>
      <c r="L6" s="39">
        <v>92472</v>
      </c>
      <c r="M6" s="39">
        <v>34000</v>
      </c>
      <c r="N6" s="39">
        <v>43012</v>
      </c>
      <c r="O6" s="39">
        <v>11000</v>
      </c>
      <c r="P6" s="39">
        <v>14094</v>
      </c>
      <c r="Q6" s="39">
        <v>5500</v>
      </c>
      <c r="R6" s="39">
        <v>9281</v>
      </c>
      <c r="S6" s="39">
        <v>2000</v>
      </c>
      <c r="T6" s="39">
        <v>2130</v>
      </c>
      <c r="U6" s="39">
        <v>0</v>
      </c>
      <c r="V6" s="39">
        <v>0</v>
      </c>
      <c r="W6" s="40"/>
    </row>
    <row r="7" spans="1:23" s="36" customFormat="1" ht="15" customHeight="1">
      <c r="A7" s="41" t="s">
        <v>18</v>
      </c>
      <c r="B7" s="42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5"/>
    </row>
    <row r="8" spans="1:23" s="47" customFormat="1" ht="15" customHeight="1">
      <c r="A8" s="43" t="s">
        <v>19</v>
      </c>
      <c r="B8" s="44"/>
      <c r="C8" s="45">
        <v>134001</v>
      </c>
      <c r="D8" s="45">
        <v>200441</v>
      </c>
      <c r="E8" s="45">
        <v>0</v>
      </c>
      <c r="F8" s="45">
        <v>0</v>
      </c>
      <c r="G8" s="45">
        <v>0</v>
      </c>
      <c r="H8" s="45">
        <v>264</v>
      </c>
      <c r="I8" s="45">
        <v>20000</v>
      </c>
      <c r="J8" s="45">
        <v>66475</v>
      </c>
      <c r="K8" s="45">
        <v>82000</v>
      </c>
      <c r="L8" s="45">
        <v>90353</v>
      </c>
      <c r="M8" s="45">
        <v>27450</v>
      </c>
      <c r="N8" s="45">
        <v>37681</v>
      </c>
      <c r="O8" s="45">
        <v>2900</v>
      </c>
      <c r="P8" s="45">
        <v>2959</v>
      </c>
      <c r="Q8" s="45">
        <v>1150</v>
      </c>
      <c r="R8" s="45">
        <v>2165</v>
      </c>
      <c r="S8" s="45">
        <v>501</v>
      </c>
      <c r="T8" s="45">
        <v>544</v>
      </c>
      <c r="U8" s="45">
        <v>0</v>
      </c>
      <c r="V8" s="45">
        <v>0</v>
      </c>
      <c r="W8" s="46"/>
    </row>
    <row r="9" spans="1:23" s="52" customFormat="1" ht="15" customHeight="1">
      <c r="A9" s="48" t="s">
        <v>20</v>
      </c>
      <c r="B9" s="49"/>
      <c r="C9" s="50">
        <v>27801</v>
      </c>
      <c r="D9" s="50">
        <v>70915</v>
      </c>
      <c r="E9" s="50">
        <v>0</v>
      </c>
      <c r="F9" s="50">
        <v>0</v>
      </c>
      <c r="G9" s="50">
        <v>0</v>
      </c>
      <c r="H9" s="50">
        <v>141</v>
      </c>
      <c r="I9" s="50">
        <v>20000</v>
      </c>
      <c r="J9" s="50">
        <v>60447</v>
      </c>
      <c r="K9" s="50">
        <v>500</v>
      </c>
      <c r="L9" s="50">
        <v>1893</v>
      </c>
      <c r="M9" s="50">
        <v>2450</v>
      </c>
      <c r="N9" s="50">
        <v>2472</v>
      </c>
      <c r="O9" s="50">
        <v>2600</v>
      </c>
      <c r="P9" s="50">
        <v>2333</v>
      </c>
      <c r="Q9" s="50">
        <v>1750</v>
      </c>
      <c r="R9" s="50">
        <v>3085</v>
      </c>
      <c r="S9" s="50">
        <v>501</v>
      </c>
      <c r="T9" s="50">
        <v>544</v>
      </c>
      <c r="U9" s="50">
        <v>0</v>
      </c>
      <c r="V9" s="50">
        <v>0</v>
      </c>
      <c r="W9" s="51"/>
    </row>
    <row r="10" spans="1:23" s="36" customFormat="1" ht="15" customHeight="1">
      <c r="A10" s="43" t="s">
        <v>21</v>
      </c>
      <c r="B10" s="44"/>
      <c r="C10" s="45">
        <v>106499</v>
      </c>
      <c r="D10" s="45">
        <v>162784</v>
      </c>
      <c r="E10" s="45">
        <v>0</v>
      </c>
      <c r="F10" s="45">
        <v>0</v>
      </c>
      <c r="G10" s="45">
        <v>78000</v>
      </c>
      <c r="H10" s="45">
        <v>83608</v>
      </c>
      <c r="I10" s="45">
        <v>22400</v>
      </c>
      <c r="J10" s="45">
        <v>70229</v>
      </c>
      <c r="K10" s="45">
        <v>0</v>
      </c>
      <c r="L10" s="45">
        <v>561</v>
      </c>
      <c r="M10" s="45">
        <v>1600</v>
      </c>
      <c r="N10" s="45">
        <v>1275</v>
      </c>
      <c r="O10" s="45">
        <v>2600</v>
      </c>
      <c r="P10" s="45">
        <v>4332</v>
      </c>
      <c r="Q10" s="45">
        <v>1400</v>
      </c>
      <c r="R10" s="45">
        <v>2239</v>
      </c>
      <c r="S10" s="45">
        <v>499</v>
      </c>
      <c r="T10" s="45">
        <v>540</v>
      </c>
      <c r="U10" s="45">
        <v>0</v>
      </c>
      <c r="V10" s="45">
        <v>0</v>
      </c>
      <c r="W10" s="40"/>
    </row>
    <row r="11" spans="1:23" s="36" customFormat="1" ht="15" customHeight="1">
      <c r="A11" s="41" t="s">
        <v>22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40"/>
    </row>
    <row r="12" spans="1:23" s="52" customFormat="1" ht="15" customHeight="1">
      <c r="A12" s="48" t="s">
        <v>23</v>
      </c>
      <c r="B12" s="49"/>
      <c r="C12" s="50">
        <v>36899</v>
      </c>
      <c r="D12" s="50">
        <v>70410</v>
      </c>
      <c r="E12" s="50" t="s">
        <v>24</v>
      </c>
      <c r="F12" s="50" t="s">
        <v>24</v>
      </c>
      <c r="G12" s="50">
        <v>0</v>
      </c>
      <c r="H12" s="50">
        <v>811</v>
      </c>
      <c r="I12" s="50">
        <v>28000</v>
      </c>
      <c r="J12" s="50">
        <v>58444</v>
      </c>
      <c r="K12" s="50">
        <v>0</v>
      </c>
      <c r="L12" s="50">
        <v>172</v>
      </c>
      <c r="M12" s="50">
        <v>3800</v>
      </c>
      <c r="N12" s="50">
        <v>4539</v>
      </c>
      <c r="O12" s="50">
        <v>2900</v>
      </c>
      <c r="P12" s="50">
        <v>3748</v>
      </c>
      <c r="Q12" s="50">
        <v>1700</v>
      </c>
      <c r="R12" s="50">
        <v>2202</v>
      </c>
      <c r="S12" s="50">
        <v>499</v>
      </c>
      <c r="T12" s="50">
        <v>494</v>
      </c>
      <c r="U12" s="50">
        <v>0</v>
      </c>
      <c r="V12" s="50">
        <v>0</v>
      </c>
      <c r="W12" s="51"/>
    </row>
    <row r="13" spans="1:23" s="47" customFormat="1" ht="15" customHeight="1">
      <c r="A13" s="43" t="s">
        <v>19</v>
      </c>
      <c r="B13" s="44"/>
      <c r="C13" s="45">
        <v>144701</v>
      </c>
      <c r="D13" s="45">
        <v>225424</v>
      </c>
      <c r="E13" s="45" t="s">
        <v>25</v>
      </c>
      <c r="F13" s="45" t="s">
        <v>25</v>
      </c>
      <c r="G13" s="45" t="s">
        <v>24</v>
      </c>
      <c r="H13" s="45">
        <v>178</v>
      </c>
      <c r="I13" s="45">
        <v>24000</v>
      </c>
      <c r="J13" s="45">
        <v>85241</v>
      </c>
      <c r="K13" s="45">
        <v>84500</v>
      </c>
      <c r="L13" s="45">
        <v>92827</v>
      </c>
      <c r="M13" s="45">
        <v>31000</v>
      </c>
      <c r="N13" s="45">
        <v>41023</v>
      </c>
      <c r="O13" s="45">
        <v>2900</v>
      </c>
      <c r="P13" s="45">
        <v>3441</v>
      </c>
      <c r="Q13" s="45">
        <v>1800</v>
      </c>
      <c r="R13" s="45">
        <v>2186</v>
      </c>
      <c r="S13" s="45">
        <v>501</v>
      </c>
      <c r="T13" s="45">
        <v>528</v>
      </c>
      <c r="U13" s="45" t="s">
        <v>24</v>
      </c>
      <c r="V13" s="45" t="s">
        <v>24</v>
      </c>
      <c r="W13" s="46"/>
    </row>
    <row r="14" spans="1:23" s="36" customFormat="1" ht="9.9499999999999993" customHeight="1" thickBot="1">
      <c r="A14" s="53"/>
      <c r="B14" s="53"/>
      <c r="C14" s="54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40"/>
    </row>
    <row r="15" spans="1:23" s="62" customFormat="1" ht="15" customHeight="1">
      <c r="A15" s="56" t="s">
        <v>26</v>
      </c>
      <c r="B15" s="57"/>
      <c r="C15" s="58"/>
      <c r="D15" s="59"/>
      <c r="E15" s="59"/>
      <c r="F15" s="59"/>
      <c r="G15" s="59"/>
      <c r="H15" s="59"/>
      <c r="I15" s="59"/>
      <c r="J15" s="59"/>
      <c r="K15" s="59"/>
      <c r="L15" s="59"/>
      <c r="M15" s="60"/>
      <c r="N15" s="61"/>
      <c r="O15" s="61"/>
      <c r="P15" s="61"/>
      <c r="Q15" s="61"/>
      <c r="R15" s="61"/>
      <c r="S15" s="61"/>
      <c r="T15" s="61"/>
      <c r="U15" s="61"/>
      <c r="V15" s="61"/>
    </row>
    <row r="16" spans="1:23" s="71" customFormat="1" ht="15" customHeight="1">
      <c r="A16" s="63" t="s">
        <v>27</v>
      </c>
      <c r="B16" s="64"/>
      <c r="C16" s="65">
        <f t="shared" ref="C16:V16" ca="1" si="0">IF(OFFSET(C16,-4,0)="",IF(ISERR((OFFSET(C16,-3,0)/OFFSET(C16,-5,0)-1)*100),"－",(OFFSET(C16,-3,0)/OFFSET(C16,-5,0)-1)*100),IF(ISERR((OFFSET(C16,-3,0)/OFFSET(C16,-4,0)-1)*100),"－",(OFFSET(C16,-3,0)/OFFSET(C16,-4,0)-1)*100))</f>
        <v>292.15425892300601</v>
      </c>
      <c r="D16" s="66">
        <f t="shared" ca="1" si="0"/>
        <v>220.15906831415992</v>
      </c>
      <c r="E16" s="66" t="str">
        <f t="shared" ca="1" si="0"/>
        <v>－</v>
      </c>
      <c r="F16" s="66" t="str">
        <f t="shared" ca="1" si="0"/>
        <v>－</v>
      </c>
      <c r="G16" s="66" t="str">
        <f t="shared" ca="1" si="0"/>
        <v>－</v>
      </c>
      <c r="H16" s="66">
        <f t="shared" ca="1" si="0"/>
        <v>-78.051787916152904</v>
      </c>
      <c r="I16" s="66">
        <f t="shared" ca="1" si="0"/>
        <v>-14.28571428571429</v>
      </c>
      <c r="J16" s="66">
        <f t="shared" ca="1" si="0"/>
        <v>45.8507289028814</v>
      </c>
      <c r="K16" s="67" t="str">
        <f t="shared" ca="1" si="0"/>
        <v>－</v>
      </c>
      <c r="L16" s="68">
        <f t="shared" ca="1" si="0"/>
        <v>53869.186046511626</v>
      </c>
      <c r="M16" s="66">
        <f t="shared" ca="1" si="0"/>
        <v>715.78947368421041</v>
      </c>
      <c r="N16" s="69">
        <f t="shared" ca="1" si="0"/>
        <v>803.78938092090766</v>
      </c>
      <c r="O16" s="69">
        <f t="shared" ca="1" si="0"/>
        <v>0</v>
      </c>
      <c r="P16" s="69">
        <f t="shared" ca="1" si="0"/>
        <v>-8.1910352187833482</v>
      </c>
      <c r="Q16" s="69">
        <f t="shared" ca="1" si="0"/>
        <v>5.8823529411764719</v>
      </c>
      <c r="R16" s="69">
        <f t="shared" ca="1" si="0"/>
        <v>-0.72661217075385975</v>
      </c>
      <c r="S16" s="69">
        <f t="shared" ca="1" si="0"/>
        <v>0.40080160320641323</v>
      </c>
      <c r="T16" s="69">
        <f t="shared" ca="1" si="0"/>
        <v>6.8825910931174183</v>
      </c>
      <c r="U16" s="69" t="str">
        <f t="shared" ca="1" si="0"/>
        <v>－</v>
      </c>
      <c r="V16" s="69" t="str">
        <f t="shared" ca="1" si="0"/>
        <v>－</v>
      </c>
      <c r="W16" s="70"/>
    </row>
    <row r="17" spans="1:45" s="71" customFormat="1" ht="15" customHeight="1">
      <c r="A17" s="72" t="s">
        <v>28</v>
      </c>
      <c r="B17" s="73"/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74"/>
    </row>
    <row r="18" spans="1:45" s="71" customFormat="1" ht="15" customHeight="1" thickBot="1">
      <c r="A18" s="75" t="s">
        <v>29</v>
      </c>
      <c r="B18" s="76"/>
      <c r="C18" s="77">
        <f t="shared" ref="C18:V18" ca="1" si="1">IF(ISERR((OFFSET(C18,-5,0)/OFFSET(C18,-10,0)-1)*100),"－",(OFFSET(C18,-5,0)/OFFSET(C18,-10,0)-1)*100)</f>
        <v>7.9850150372012152</v>
      </c>
      <c r="D18" s="78">
        <f t="shared" ca="1" si="1"/>
        <v>12.464016842861492</v>
      </c>
      <c r="E18" s="78" t="str">
        <f t="shared" ca="1" si="1"/>
        <v>－</v>
      </c>
      <c r="F18" s="78" t="str">
        <f t="shared" ca="1" si="1"/>
        <v>－</v>
      </c>
      <c r="G18" s="78" t="str">
        <f t="shared" ca="1" si="1"/>
        <v>－</v>
      </c>
      <c r="H18" s="78">
        <f t="shared" ca="1" si="1"/>
        <v>-32.575757575757578</v>
      </c>
      <c r="I18" s="78">
        <f t="shared" ca="1" si="1"/>
        <v>19.999999999999996</v>
      </c>
      <c r="J18" s="78">
        <f t="shared" ca="1" si="1"/>
        <v>28.230161714930425</v>
      </c>
      <c r="K18" s="79">
        <f t="shared" ca="1" si="1"/>
        <v>3.0487804878048808</v>
      </c>
      <c r="L18" s="79">
        <f t="shared" ca="1" si="1"/>
        <v>2.7381492590174084</v>
      </c>
      <c r="M18" s="79">
        <f t="shared" ca="1" si="1"/>
        <v>12.932604735883423</v>
      </c>
      <c r="N18" s="79">
        <f t="shared" ca="1" si="1"/>
        <v>8.8691913696558053</v>
      </c>
      <c r="O18" s="79">
        <f t="shared" ca="1" si="1"/>
        <v>0</v>
      </c>
      <c r="P18" s="79">
        <f t="shared" ca="1" si="1"/>
        <v>16.289286921257172</v>
      </c>
      <c r="Q18" s="79">
        <f t="shared" ca="1" si="1"/>
        <v>56.521739130434788</v>
      </c>
      <c r="R18" s="79">
        <f t="shared" ca="1" si="1"/>
        <v>0.96997690531177572</v>
      </c>
      <c r="S18" s="79">
        <f t="shared" ca="1" si="1"/>
        <v>0</v>
      </c>
      <c r="T18" s="79">
        <f t="shared" ca="1" si="1"/>
        <v>-2.9411764705882359</v>
      </c>
      <c r="U18" s="79" t="str">
        <f t="shared" ca="1" si="1"/>
        <v>－</v>
      </c>
      <c r="V18" s="79" t="str">
        <f t="shared" ca="1" si="1"/>
        <v>－</v>
      </c>
      <c r="W18" s="70"/>
    </row>
    <row r="19" spans="1:45" s="82" customFormat="1" ht="15" customHeight="1">
      <c r="A19" s="80" t="s">
        <v>30</v>
      </c>
      <c r="B19" s="80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</row>
    <row r="20" spans="1:45" ht="15" customHeight="1"/>
    <row r="21" spans="1:45" ht="15" customHeight="1">
      <c r="X21" s="85"/>
      <c r="Y21" s="86"/>
      <c r="Z21" s="87"/>
      <c r="AA21" s="87"/>
      <c r="AB21" s="87"/>
      <c r="AC21" s="87"/>
      <c r="AD21" s="87"/>
      <c r="AF21" s="88"/>
      <c r="AG21" s="89"/>
      <c r="AH21" s="90"/>
      <c r="AI21" s="90"/>
      <c r="AJ21" s="90"/>
      <c r="AK21" s="90"/>
      <c r="AL21" s="90"/>
      <c r="AM21" s="90"/>
      <c r="AN21" s="90"/>
      <c r="AO21" s="90"/>
      <c r="AP21" s="90"/>
    </row>
    <row r="22" spans="1:45" ht="15" customHeight="1">
      <c r="X22" s="86"/>
      <c r="Y22" s="91"/>
      <c r="Z22" s="91"/>
      <c r="AA22" s="91"/>
      <c r="AB22" s="92" t="s">
        <v>31</v>
      </c>
      <c r="AC22" s="93">
        <v>3</v>
      </c>
      <c r="AD22" s="93">
        <v>4</v>
      </c>
      <c r="AF22" s="89"/>
      <c r="AG22" s="91"/>
      <c r="AH22" s="91"/>
      <c r="AI22" s="91"/>
      <c r="AJ22" s="92" t="s">
        <v>31</v>
      </c>
      <c r="AK22" s="93">
        <v>6</v>
      </c>
      <c r="AL22" s="93">
        <v>8</v>
      </c>
      <c r="AM22" s="93">
        <v>10</v>
      </c>
      <c r="AN22" s="93">
        <v>12</v>
      </c>
      <c r="AO22" s="93">
        <v>14</v>
      </c>
      <c r="AP22" s="93">
        <v>16</v>
      </c>
      <c r="AQ22" s="93">
        <v>18</v>
      </c>
      <c r="AR22" s="93">
        <v>20</v>
      </c>
      <c r="AS22" s="93">
        <v>22</v>
      </c>
    </row>
    <row r="23" spans="1:45" ht="15" customHeight="1">
      <c r="X23" s="94"/>
      <c r="Y23" s="91"/>
      <c r="Z23" s="91"/>
      <c r="AA23" s="92" t="s">
        <v>32</v>
      </c>
      <c r="AB23" s="93" t="s">
        <v>33</v>
      </c>
      <c r="AC23" s="93" t="s">
        <v>34</v>
      </c>
      <c r="AD23" s="93" t="s">
        <v>35</v>
      </c>
      <c r="AF23" s="95"/>
      <c r="AG23" s="91"/>
      <c r="AH23" s="91"/>
      <c r="AI23" s="92" t="s">
        <v>32</v>
      </c>
      <c r="AJ23" s="93" t="s">
        <v>36</v>
      </c>
      <c r="AK23" s="93" t="s">
        <v>5</v>
      </c>
      <c r="AL23" s="93" t="s">
        <v>37</v>
      </c>
      <c r="AM23" s="93" t="s">
        <v>38</v>
      </c>
      <c r="AN23" s="93" t="s">
        <v>39</v>
      </c>
      <c r="AO23" s="93" t="s">
        <v>40</v>
      </c>
      <c r="AP23" s="93" t="s">
        <v>41</v>
      </c>
      <c r="AQ23" s="93" t="s">
        <v>12</v>
      </c>
      <c r="AR23" s="93" t="s">
        <v>13</v>
      </c>
      <c r="AS23" s="93" t="s">
        <v>14</v>
      </c>
    </row>
    <row r="24" spans="1:45" ht="15" customHeight="1">
      <c r="X24" s="96"/>
      <c r="Y24" s="97">
        <v>102</v>
      </c>
      <c r="Z24" s="91" t="s">
        <v>19</v>
      </c>
      <c r="AA24" s="93">
        <v>8</v>
      </c>
      <c r="AB24" s="98" t="str">
        <f>Y24 &amp; "年" &amp; Z24</f>
        <v>102年第二季</v>
      </c>
      <c r="AC24" s="99">
        <f ca="1">OFFSET($A$1,AA24-1,AC22-1)</f>
        <v>134001</v>
      </c>
      <c r="AD24" s="99">
        <f ca="1">OFFSET($A$1,AA24-1,AD22-1)</f>
        <v>200441</v>
      </c>
      <c r="AF24" s="100"/>
      <c r="AG24" s="97">
        <v>101</v>
      </c>
      <c r="AH24" s="91" t="s">
        <v>21</v>
      </c>
      <c r="AI24" s="93">
        <v>8</v>
      </c>
      <c r="AJ24" s="98" t="str">
        <f>AG24 &amp; "年" &amp; AH24</f>
        <v>101年第四季</v>
      </c>
      <c r="AK24" s="99">
        <f ca="1">OFFSET($A$1,AI24-1,AK22-1)</f>
        <v>0</v>
      </c>
      <c r="AL24" s="99">
        <f ca="1">OFFSET($A$1,AI24-1,AL22-1)</f>
        <v>264</v>
      </c>
      <c r="AM24" s="99">
        <f ca="1">OFFSET($A$1,AI24-1,AM22-1)</f>
        <v>66475</v>
      </c>
      <c r="AN24" s="99">
        <f ca="1">OFFSET($A$1,AI24-1,AN22-1)</f>
        <v>90353</v>
      </c>
      <c r="AO24" s="99">
        <f ca="1">OFFSET($A$1,AI24-1,AO22-1)</f>
        <v>37681</v>
      </c>
      <c r="AP24" s="99">
        <f ca="1">OFFSET($A$1,AI24-1,AP22-1)</f>
        <v>2959</v>
      </c>
      <c r="AQ24" s="99">
        <f ca="1">OFFSET($A$1,AI24-1,AQ22-1)</f>
        <v>2165</v>
      </c>
      <c r="AR24" s="99">
        <f ca="1">OFFSET($A$1,AI24-1,AR22-1)</f>
        <v>544</v>
      </c>
      <c r="AS24" s="99">
        <f ca="1">OFFSET($A$1,AI24-1,AS22-1)</f>
        <v>0</v>
      </c>
    </row>
    <row r="25" spans="1:45" ht="15" customHeight="1">
      <c r="X25" s="96"/>
      <c r="Y25" s="101">
        <v>102</v>
      </c>
      <c r="Z25" s="91" t="s">
        <v>20</v>
      </c>
      <c r="AA25" s="101">
        <f ca="1">IF(LEFT(OFFSET($A$1,AA24,0),1)="第",AA24+1,AA24+2)</f>
        <v>9</v>
      </c>
      <c r="AB25" s="98" t="str">
        <f>Y25 &amp; "年" &amp; Z25</f>
        <v>102年第三季</v>
      </c>
      <c r="AC25" s="99">
        <f ca="1">OFFSET($A$1,AA25-1,AC22-1)</f>
        <v>27801</v>
      </c>
      <c r="AD25" s="99">
        <f ca="1">OFFSET($A$1,AA25-1,AD22-1)</f>
        <v>70915</v>
      </c>
      <c r="AF25" s="100"/>
      <c r="AG25" s="101">
        <v>102</v>
      </c>
      <c r="AH25" s="91" t="s">
        <v>42</v>
      </c>
      <c r="AI25" s="101">
        <f ca="1">IF(LEFT(OFFSET($A$1,AI24,0),1)="第",AI24+1,AI24+2)</f>
        <v>9</v>
      </c>
      <c r="AJ25" s="98" t="str">
        <f>AG25 &amp; "年" &amp; AH25</f>
        <v>102年第一季</v>
      </c>
      <c r="AK25" s="99">
        <f ca="1">OFFSET($A$1,AI25-1,AK22-1)</f>
        <v>0</v>
      </c>
      <c r="AL25" s="99">
        <f ca="1">OFFSET($A$1,AI25-1,AL22-1)</f>
        <v>141</v>
      </c>
      <c r="AM25" s="99">
        <f ca="1">OFFSET($A$1,AI25-1,AM22-1)</f>
        <v>60447</v>
      </c>
      <c r="AN25" s="99">
        <f ca="1">OFFSET($A$1,AI25-1,AN22-1)</f>
        <v>1893</v>
      </c>
      <c r="AO25" s="99">
        <f ca="1">OFFSET($A$1,AI25-1,AO22-1)</f>
        <v>2472</v>
      </c>
      <c r="AP25" s="99">
        <f ca="1">OFFSET($A$1,AI25-1,AP22-1)</f>
        <v>2333</v>
      </c>
      <c r="AQ25" s="99">
        <f ca="1">OFFSET($A$1,AI25-1,AQ22-1)</f>
        <v>3085</v>
      </c>
      <c r="AR25" s="99">
        <f ca="1">OFFSET($A$1,AI25-1,AR22-1)</f>
        <v>544</v>
      </c>
      <c r="AS25" s="99">
        <f ca="1">OFFSET($A$1,AI25-1,AS22-1)</f>
        <v>0</v>
      </c>
    </row>
    <row r="26" spans="1:45" ht="15" customHeight="1">
      <c r="X26" s="96"/>
      <c r="Y26" s="101">
        <v>102</v>
      </c>
      <c r="Z26" s="91" t="s">
        <v>43</v>
      </c>
      <c r="AA26" s="101">
        <f ca="1">IF(LEFT(OFFSET($A$1,AA25,0),1)="第",AA25+1,AA25+2)</f>
        <v>10</v>
      </c>
      <c r="AB26" s="98" t="str">
        <f>Y26 &amp; "年" &amp; Z26</f>
        <v>102年第四季</v>
      </c>
      <c r="AC26" s="99">
        <f ca="1">OFFSET($A$1,AA26-1,AC22-1)</f>
        <v>106499</v>
      </c>
      <c r="AD26" s="99">
        <f ca="1">OFFSET($A$1,AA26-1,AD22-1)</f>
        <v>162784</v>
      </c>
      <c r="AF26" s="100"/>
      <c r="AG26" s="101">
        <v>102</v>
      </c>
      <c r="AH26" s="91" t="s">
        <v>44</v>
      </c>
      <c r="AI26" s="101">
        <f ca="1">IF(LEFT(OFFSET($A$1,AI25,0),1)="第",AI25+1,AI25+2)</f>
        <v>10</v>
      </c>
      <c r="AJ26" s="98" t="str">
        <f>AG26 &amp; "年" &amp; AH26</f>
        <v>102年第二季</v>
      </c>
      <c r="AK26" s="99">
        <f ca="1">OFFSET($A$1,AI26-1,AK22-1)</f>
        <v>0</v>
      </c>
      <c r="AL26" s="99">
        <f ca="1">OFFSET($A$1,AI26-1,AL22-1)</f>
        <v>83608</v>
      </c>
      <c r="AM26" s="99">
        <f ca="1">OFFSET($A$1,AI26-1,AM22-1)</f>
        <v>70229</v>
      </c>
      <c r="AN26" s="99">
        <f ca="1">OFFSET($A$1,AI26-1,AN22-1)</f>
        <v>561</v>
      </c>
      <c r="AO26" s="99">
        <f ca="1">OFFSET($A$1,AI26-1,AO22-1)</f>
        <v>1275</v>
      </c>
      <c r="AP26" s="99">
        <f ca="1">OFFSET($A$1,AI26-1,AP22-1)</f>
        <v>4332</v>
      </c>
      <c r="AQ26" s="99">
        <f ca="1">OFFSET($A$1,AI26-1,AQ22-1)</f>
        <v>2239</v>
      </c>
      <c r="AR26" s="99">
        <f ca="1">OFFSET($A$1,AI26-1,AR22-1)</f>
        <v>540</v>
      </c>
      <c r="AS26" s="99">
        <f ca="1">OFFSET($A$1,AI26-1,AS22-1)</f>
        <v>0</v>
      </c>
    </row>
    <row r="27" spans="1:45" ht="15" customHeight="1">
      <c r="X27" s="96"/>
      <c r="Y27" s="101">
        <v>103</v>
      </c>
      <c r="Z27" s="91" t="s">
        <v>42</v>
      </c>
      <c r="AA27" s="101">
        <f ca="1">IF(LEFT(OFFSET($A$1,AA26,0),1)="第",AA26+1,AA26+2)</f>
        <v>12</v>
      </c>
      <c r="AB27" s="98" t="str">
        <f>Y27 &amp; "年" &amp; Z27</f>
        <v>103年第一季</v>
      </c>
      <c r="AC27" s="99">
        <f ca="1">OFFSET($A$1,AA27-1,AC22-1)</f>
        <v>36899</v>
      </c>
      <c r="AD27" s="99">
        <f ca="1">OFFSET($A$1,AA27-1,AD22-1)</f>
        <v>70410</v>
      </c>
      <c r="AF27" s="100"/>
      <c r="AG27" s="101">
        <v>102</v>
      </c>
      <c r="AH27" s="91" t="s">
        <v>45</v>
      </c>
      <c r="AI27" s="101">
        <f ca="1">IF(LEFT(OFFSET($A$1,AI26,0),1)="第",AI26+1,AI26+2)</f>
        <v>12</v>
      </c>
      <c r="AJ27" s="98" t="str">
        <f>AG27 &amp; "年" &amp; AH27</f>
        <v>102年第三季</v>
      </c>
      <c r="AK27" s="99" t="str">
        <f ca="1">OFFSET($A$1,AI27-1,AK22-1)</f>
        <v>...</v>
      </c>
      <c r="AL27" s="99">
        <f ca="1">OFFSET($A$1,AI27-1,AL22-1)</f>
        <v>811</v>
      </c>
      <c r="AM27" s="99">
        <f ca="1">OFFSET($A$1,AI27-1,AM22-1)</f>
        <v>58444</v>
      </c>
      <c r="AN27" s="99">
        <f ca="1">OFFSET($A$1,AI27-1,AN22-1)</f>
        <v>172</v>
      </c>
      <c r="AO27" s="99">
        <f ca="1">OFFSET($A$1,AI27-1,AO22-1)</f>
        <v>4539</v>
      </c>
      <c r="AP27" s="99">
        <f ca="1">OFFSET($A$1,AI27-1,AP22-1)</f>
        <v>3748</v>
      </c>
      <c r="AQ27" s="99">
        <f ca="1">OFFSET($A$1,AI27-1,AQ22-1)</f>
        <v>2202</v>
      </c>
      <c r="AR27" s="99">
        <f ca="1">OFFSET($A$1,AI27-1,AR22-1)</f>
        <v>494</v>
      </c>
      <c r="AS27" s="99">
        <f ca="1">OFFSET($A$1,AI27-1,AS22-1)</f>
        <v>0</v>
      </c>
    </row>
    <row r="28" spans="1:45" ht="15" customHeight="1">
      <c r="X28" s="96"/>
      <c r="Y28" s="101">
        <v>103</v>
      </c>
      <c r="Z28" s="91" t="s">
        <v>44</v>
      </c>
      <c r="AA28" s="101">
        <f ca="1">IF(LEFT(OFFSET($A$1,AA27,0),1)="第",AA27+1,AA27+2)</f>
        <v>13</v>
      </c>
      <c r="AB28" s="98" t="str">
        <f>Y28 &amp; "年" &amp; Z28</f>
        <v>103年第二季</v>
      </c>
      <c r="AC28" s="99">
        <f ca="1">OFFSET($A$1,AA28-1,AC22-1)</f>
        <v>144701</v>
      </c>
      <c r="AD28" s="99">
        <f ca="1">OFFSET($A$1,AA28-1,AD22-1)</f>
        <v>225424</v>
      </c>
      <c r="AF28" s="100"/>
      <c r="AG28" s="101">
        <v>102</v>
      </c>
      <c r="AH28" s="91" t="s">
        <v>43</v>
      </c>
      <c r="AI28" s="101">
        <f ca="1">IF(LEFT(OFFSET($A$1,AI27,0),1)="第",AI27+1,AI27+2)</f>
        <v>13</v>
      </c>
      <c r="AJ28" s="98" t="str">
        <f>AG28 &amp; "年" &amp; AH28</f>
        <v>102年第四季</v>
      </c>
      <c r="AK28" s="99" t="str">
        <f ca="1">OFFSET($A$1,AI28-1,AK22-1)</f>
        <v>...</v>
      </c>
      <c r="AL28" s="99">
        <f ca="1">OFFSET($A$1,AI28-1,AL22-1)</f>
        <v>178</v>
      </c>
      <c r="AM28" s="99">
        <f ca="1">OFFSET($A$1,AI28-1,AM22-1)</f>
        <v>85241</v>
      </c>
      <c r="AN28" s="99">
        <f ca="1">OFFSET($A$1,AI28-1,AN22-1)</f>
        <v>92827</v>
      </c>
      <c r="AO28" s="99">
        <f ca="1">OFFSET($A$1,AI28-1,AO22-1)</f>
        <v>41023</v>
      </c>
      <c r="AP28" s="99">
        <f ca="1">OFFSET($A$1,AI28-1,AP22-1)</f>
        <v>3441</v>
      </c>
      <c r="AQ28" s="99">
        <f ca="1">OFFSET($A$1,AI28-1,AQ22-1)</f>
        <v>2186</v>
      </c>
      <c r="AR28" s="99">
        <f ca="1">OFFSET($A$1,AI28-1,AR22-1)</f>
        <v>528</v>
      </c>
      <c r="AS28" s="99" t="str">
        <f ca="1">OFFSET($A$1,$AI28-1,AS$22-1)</f>
        <v>...</v>
      </c>
    </row>
    <row r="29" spans="1:45" ht="15" customHeight="1"/>
    <row r="30" spans="1:45" ht="15" customHeight="1">
      <c r="AJ30" s="102" t="s">
        <v>46</v>
      </c>
      <c r="AK30" s="103" t="e">
        <f ca="1">RANK(AK28,$AK$28:$AS$28)</f>
        <v>#VALUE!</v>
      </c>
      <c r="AL30" s="103">
        <f t="shared" ref="AL30:AS30" ca="1" si="2">RANK(AL28,$AK$28:$AS$28)</f>
        <v>7</v>
      </c>
      <c r="AM30" s="103">
        <f t="shared" ca="1" si="2"/>
        <v>2</v>
      </c>
      <c r="AN30" s="103">
        <f t="shared" ca="1" si="2"/>
        <v>1</v>
      </c>
      <c r="AO30" s="103">
        <f t="shared" ca="1" si="2"/>
        <v>3</v>
      </c>
      <c r="AP30" s="103">
        <f t="shared" ca="1" si="2"/>
        <v>4</v>
      </c>
      <c r="AQ30" s="103">
        <f t="shared" ca="1" si="2"/>
        <v>5</v>
      </c>
      <c r="AR30" s="103">
        <f t="shared" ca="1" si="2"/>
        <v>6</v>
      </c>
      <c r="AS30" s="103" t="e">
        <f t="shared" ca="1" si="2"/>
        <v>#VALUE!</v>
      </c>
    </row>
    <row r="31" spans="1:45" ht="15" customHeight="1">
      <c r="AJ31" s="104" t="s">
        <v>47</v>
      </c>
      <c r="AK31" s="105" t="e">
        <f ca="1">AK28/$D$13*100</f>
        <v>#VALUE!</v>
      </c>
      <c r="AL31" s="105">
        <f t="shared" ref="AL31:AS31" ca="1" si="3">AL28/$D$13*100</f>
        <v>7.8962311022783727E-2</v>
      </c>
      <c r="AM31" s="105">
        <f t="shared" ca="1" si="3"/>
        <v>37.813631201646672</v>
      </c>
      <c r="AN31" s="105">
        <f t="shared" ca="1" si="3"/>
        <v>41.178845198381715</v>
      </c>
      <c r="AO31" s="105">
        <f t="shared" ca="1" si="3"/>
        <v>18.198151039818296</v>
      </c>
      <c r="AP31" s="105">
        <f t="shared" ca="1" si="3"/>
        <v>1.5264568102775216</v>
      </c>
      <c r="AQ31" s="105">
        <f t="shared" ca="1" si="3"/>
        <v>0.96972815671800694</v>
      </c>
      <c r="AR31" s="105">
        <f t="shared" ca="1" si="3"/>
        <v>0.23422528213499894</v>
      </c>
      <c r="AS31" s="105" t="e">
        <f t="shared" ca="1" si="3"/>
        <v>#VALUE!</v>
      </c>
    </row>
    <row r="32" spans="1:45" ht="15" customHeight="1"/>
    <row r="33" spans="1:29" ht="15" customHeight="1"/>
    <row r="34" spans="1:29" ht="15" customHeight="1" thickBot="1">
      <c r="A34" s="106"/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M34" s="107"/>
      <c r="N34" s="107"/>
      <c r="O34" s="107"/>
      <c r="P34" s="107"/>
      <c r="Q34" s="107"/>
      <c r="R34" s="107"/>
      <c r="S34" s="107"/>
      <c r="T34" s="107"/>
      <c r="U34" s="13"/>
      <c r="X34" s="108"/>
      <c r="Y34" s="108"/>
      <c r="Z34" s="108"/>
      <c r="AA34" s="108"/>
      <c r="AB34" s="108"/>
      <c r="AC34" s="109"/>
    </row>
    <row r="35" spans="1:29" ht="18" customHeight="1" thickTop="1">
      <c r="A35" s="110"/>
      <c r="B35" s="111"/>
      <c r="C35" s="112"/>
      <c r="D35" s="112"/>
      <c r="E35" s="112"/>
      <c r="F35" s="112"/>
      <c r="G35" s="112"/>
      <c r="H35" s="112"/>
      <c r="I35" s="112"/>
      <c r="J35" s="112"/>
      <c r="K35" s="112"/>
      <c r="U35" s="13"/>
      <c r="X35" s="113"/>
      <c r="Y35" s="114"/>
      <c r="Z35" s="113"/>
      <c r="AA35" s="115"/>
      <c r="AB35" s="115"/>
      <c r="AC35" s="109"/>
    </row>
    <row r="36" spans="1:29" ht="18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X36" s="113"/>
      <c r="Y36" s="114"/>
      <c r="Z36" s="113"/>
      <c r="AA36" s="117"/>
      <c r="AB36" s="113"/>
      <c r="AC36" s="109"/>
    </row>
    <row r="37" spans="1:29" ht="18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X37" s="113"/>
      <c r="Y37" s="114"/>
      <c r="Z37" s="113"/>
      <c r="AA37" s="117"/>
      <c r="AB37" s="113"/>
      <c r="AC37" s="109"/>
    </row>
    <row r="38" spans="1:29" ht="18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X38" s="113"/>
      <c r="Y38" s="114"/>
      <c r="Z38" s="113"/>
      <c r="AA38" s="117"/>
      <c r="AB38" s="113"/>
      <c r="AC38" s="109"/>
    </row>
    <row r="39" spans="1:29" ht="18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X39" s="113"/>
      <c r="Y39" s="114"/>
      <c r="Z39" s="113"/>
      <c r="AA39" s="117"/>
      <c r="AB39" s="113"/>
      <c r="AC39" s="109"/>
    </row>
    <row r="40" spans="1:29" ht="18" customHeight="1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X40" s="113"/>
      <c r="Y40" s="114"/>
      <c r="Z40" s="113"/>
      <c r="AA40" s="117"/>
      <c r="AB40" s="113"/>
      <c r="AC40" s="109"/>
    </row>
    <row r="41" spans="1:29" ht="18" customHeight="1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X41" s="113"/>
      <c r="Y41" s="114"/>
      <c r="Z41" s="113"/>
      <c r="AA41" s="117"/>
      <c r="AB41" s="113"/>
      <c r="AC41" s="109"/>
    </row>
    <row r="42" spans="1:29" ht="18" customHeight="1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X42" s="113"/>
      <c r="Y42" s="114"/>
      <c r="Z42" s="113"/>
      <c r="AA42" s="117"/>
      <c r="AB42" s="113"/>
      <c r="AC42" s="109"/>
    </row>
    <row r="43" spans="1:29" ht="18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X43" s="113"/>
      <c r="Y43" s="114"/>
      <c r="Z43" s="113"/>
      <c r="AA43" s="117"/>
      <c r="AB43" s="113"/>
      <c r="AC43" s="109"/>
    </row>
    <row r="44" spans="1:29" s="83" customFormat="1" ht="18" customHeight="1">
      <c r="A44" s="111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13"/>
      <c r="Y44" s="114"/>
      <c r="Z44" s="113"/>
      <c r="AA44" s="117"/>
      <c r="AB44" s="113"/>
      <c r="AC44" s="109"/>
    </row>
    <row r="45" spans="1:29" s="83" customFormat="1" ht="18" customHeight="1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09"/>
      <c r="Y45" s="109"/>
      <c r="Z45" s="109"/>
      <c r="AA45" s="109"/>
      <c r="AB45" s="109"/>
      <c r="AC45" s="109"/>
    </row>
    <row r="46" spans="1:29" ht="18" customHeight="1"/>
  </sheetData>
  <mergeCells count="10">
    <mergeCell ref="O3:P3"/>
    <mergeCell ref="Q3:R3"/>
    <mergeCell ref="S3:T3"/>
    <mergeCell ref="U3:V3"/>
    <mergeCell ref="A3:A4"/>
    <mergeCell ref="C3:D3"/>
    <mergeCell ref="E3:F3"/>
    <mergeCell ref="G3:H3"/>
    <mergeCell ref="I3:J3"/>
    <mergeCell ref="M3:N3"/>
  </mergeCells>
  <phoneticPr fontId="3" type="noConversion"/>
  <conditionalFormatting sqref="AK30:AS30">
    <cfRule type="cellIs" dxfId="0" priority="1" stopIfTrue="1" operator="lessThanOrEqual">
      <formula>3</formula>
    </cfRule>
  </conditionalFormatting>
  <printOptions horizontalCentered="1" gridLinesSet="0"/>
  <pageMargins left="1.1023622047244095" right="1.1023622047244095" top="1.1811023622047245" bottom="1.1811023622047245" header="0.98425196850393704" footer="0.98425196850393704"/>
  <pageSetup paperSize="9" firstPageNumber="6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06.稅捐稽徵(省縣稅部份)(6,7)</vt:lpstr>
      <vt:lpstr>database_6</vt:lpstr>
      <vt:lpstr>'06.稅捐稽徵(省縣稅部份)(6,7)'!Print_Area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2014-10-31T03:04:10Z</dcterms:created>
  <dcterms:modified xsi:type="dcterms:W3CDTF">2014-10-31T03:04:10Z</dcterms:modified>
</cp:coreProperties>
</file>