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5.歲出預算執行(按政事別)(5)" sheetId="1" r:id="rId1"/>
  </sheets>
  <externalReferences>
    <externalReference r:id="rId2"/>
  </externalReferences>
  <definedNames>
    <definedName name="database_1">#REF!</definedName>
    <definedName name="database_10" localSheetId="0">'05.歲出預算執行(按政事別)(5)'!$A$6:$I$37</definedName>
    <definedName name="database_10">#REF!</definedName>
    <definedName name="database_11">#REF!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'05.歲出預算執行(按政事別)(5)'!$A$1:$I$45</definedName>
  </definedNames>
  <calcPr calcId="125725"/>
</workbook>
</file>

<file path=xl/calcChain.xml><?xml version="1.0" encoding="utf-8"?>
<calcChain xmlns="http://schemas.openxmlformats.org/spreadsheetml/2006/main">
  <c r="N76" i="1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P51"/>
  <c r="N51"/>
  <c r="N50"/>
  <c r="N49"/>
  <c r="I35"/>
  <c r="H35"/>
  <c r="O51" s="1"/>
  <c r="F35"/>
  <c r="I34"/>
  <c r="L34" s="1"/>
  <c r="H34"/>
  <c r="O76" s="1"/>
  <c r="F34"/>
  <c r="I33"/>
  <c r="P75" s="1"/>
  <c r="H33"/>
  <c r="O75" s="1"/>
  <c r="F33"/>
  <c r="I32"/>
  <c r="L32" s="1"/>
  <c r="H32"/>
  <c r="O74" s="1"/>
  <c r="F32"/>
  <c r="I31"/>
  <c r="P49" s="1"/>
  <c r="H31"/>
  <c r="O49" s="1"/>
  <c r="F31"/>
  <c r="I30"/>
  <c r="L30" s="1"/>
  <c r="H30"/>
  <c r="O73" s="1"/>
  <c r="F30"/>
  <c r="I29"/>
  <c r="P67" s="1"/>
  <c r="H29"/>
  <c r="O67" s="1"/>
  <c r="F29"/>
  <c r="I28"/>
  <c r="L28" s="1"/>
  <c r="H28"/>
  <c r="O53" s="1"/>
  <c r="F28"/>
  <c r="I27"/>
  <c r="P72" s="1"/>
  <c r="H27"/>
  <c r="O72" s="1"/>
  <c r="F27"/>
  <c r="I26"/>
  <c r="L26" s="1"/>
  <c r="H26"/>
  <c r="O50" s="1"/>
  <c r="F26"/>
  <c r="I25"/>
  <c r="P68" s="1"/>
  <c r="H25"/>
  <c r="O68" s="1"/>
  <c r="F25"/>
  <c r="I24"/>
  <c r="L24" s="1"/>
  <c r="H24"/>
  <c r="O71" s="1"/>
  <c r="F24"/>
  <c r="I23"/>
  <c r="P64" s="1"/>
  <c r="H23"/>
  <c r="O64" s="1"/>
  <c r="F23"/>
  <c r="I22"/>
  <c r="L22" s="1"/>
  <c r="H22"/>
  <c r="O61" s="1"/>
  <c r="F22"/>
  <c r="I21"/>
  <c r="P65" s="1"/>
  <c r="H21"/>
  <c r="O65" s="1"/>
  <c r="F21"/>
  <c r="I20"/>
  <c r="L20" s="1"/>
  <c r="H20"/>
  <c r="O62" s="1"/>
  <c r="F20"/>
  <c r="I19"/>
  <c r="P55" s="1"/>
  <c r="H19"/>
  <c r="O55" s="1"/>
  <c r="F19"/>
  <c r="I18"/>
  <c r="L18" s="1"/>
  <c r="H18"/>
  <c r="O63" s="1"/>
  <c r="F18"/>
  <c r="I17"/>
  <c r="P70" s="1"/>
  <c r="H17"/>
  <c r="O70" s="1"/>
  <c r="F17"/>
  <c r="I16"/>
  <c r="L16" s="1"/>
  <c r="H16"/>
  <c r="O58" s="1"/>
  <c r="F16"/>
  <c r="I15"/>
  <c r="P66" s="1"/>
  <c r="H15"/>
  <c r="O66" s="1"/>
  <c r="F15"/>
  <c r="I14"/>
  <c r="L14" s="1"/>
  <c r="H14"/>
  <c r="O69" s="1"/>
  <c r="F14"/>
  <c r="I13"/>
  <c r="P59" s="1"/>
  <c r="H13"/>
  <c r="O59" s="1"/>
  <c r="F13"/>
  <c r="I12"/>
  <c r="L12" s="1"/>
  <c r="H12"/>
  <c r="O52" s="1"/>
  <c r="F12"/>
  <c r="I11"/>
  <c r="P54" s="1"/>
  <c r="H11"/>
  <c r="O54" s="1"/>
  <c r="F11"/>
  <c r="I10"/>
  <c r="P57" s="1"/>
  <c r="H10"/>
  <c r="O57" s="1"/>
  <c r="F10"/>
  <c r="I9"/>
  <c r="L9" s="1"/>
  <c r="H9"/>
  <c r="O56" s="1"/>
  <c r="F9"/>
  <c r="L8"/>
  <c r="I8"/>
  <c r="P60" s="1"/>
  <c r="H8"/>
  <c r="O60" s="1"/>
  <c r="L60" s="1"/>
  <c r="F8"/>
  <c r="D8"/>
  <c r="I7"/>
  <c r="H7"/>
  <c r="F7"/>
  <c r="D7"/>
  <c r="C7"/>
  <c r="D34" s="1"/>
  <c r="G4"/>
  <c r="L56" l="1"/>
  <c r="L54"/>
  <c r="L59"/>
  <c r="L66"/>
  <c r="L70"/>
  <c r="L55"/>
  <c r="L65"/>
  <c r="L64"/>
  <c r="L68"/>
  <c r="L72"/>
  <c r="L67"/>
  <c r="L49"/>
  <c r="L75"/>
  <c r="L51"/>
  <c r="L57"/>
  <c r="L52"/>
  <c r="L69"/>
  <c r="L58"/>
  <c r="L63"/>
  <c r="L62"/>
  <c r="L61"/>
  <c r="L71"/>
  <c r="L50"/>
  <c r="L53"/>
  <c r="L73"/>
  <c r="L74"/>
  <c r="L76"/>
  <c r="D10"/>
  <c r="L10"/>
  <c r="L11"/>
  <c r="D13"/>
  <c r="L13"/>
  <c r="D15"/>
  <c r="L15"/>
  <c r="D17"/>
  <c r="L17"/>
  <c r="D19"/>
  <c r="L19"/>
  <c r="D21"/>
  <c r="L21"/>
  <c r="D23"/>
  <c r="L23"/>
  <c r="D25"/>
  <c r="L25"/>
  <c r="D27"/>
  <c r="L27"/>
  <c r="D29"/>
  <c r="L29"/>
  <c r="D31"/>
  <c r="L31"/>
  <c r="D33"/>
  <c r="L33"/>
  <c r="D35"/>
  <c r="L35"/>
  <c r="P50"/>
  <c r="P52"/>
  <c r="P53"/>
  <c r="P56"/>
  <c r="P58"/>
  <c r="P61"/>
  <c r="P62"/>
  <c r="P63"/>
  <c r="P69"/>
  <c r="P71"/>
  <c r="P73"/>
  <c r="P74"/>
  <c r="P76"/>
  <c r="D9"/>
  <c r="D12"/>
  <c r="D14"/>
  <c r="D16"/>
  <c r="D18"/>
  <c r="D20"/>
  <c r="D22"/>
  <c r="D24"/>
  <c r="D26"/>
  <c r="D28"/>
  <c r="D30"/>
  <c r="D32"/>
</calcChain>
</file>

<file path=xl/sharedStrings.xml><?xml version="1.0" encoding="utf-8"?>
<sst xmlns="http://schemas.openxmlformats.org/spreadsheetml/2006/main" count="52" uniqueCount="49">
  <si>
    <t>五、歲出預算執行（按政事別分）</t>
    <phoneticPr fontId="4" type="noConversion"/>
  </si>
  <si>
    <t>單位：千元</t>
    <phoneticPr fontId="4" type="noConversion"/>
  </si>
  <si>
    <t>科目</t>
  </si>
  <si>
    <t>全年預算數</t>
  </si>
  <si>
    <t>預算分配累計數</t>
  </si>
  <si>
    <t>實際支付累計數</t>
  </si>
  <si>
    <t>103.1 - 103.12</t>
    <phoneticPr fontId="4" type="noConversion"/>
  </si>
  <si>
    <t>103.1 - 103.6</t>
    <phoneticPr fontId="4" type="noConversion"/>
  </si>
  <si>
    <t>金額</t>
  </si>
  <si>
    <t>百分比
(％)</t>
    <phoneticPr fontId="4" type="noConversion"/>
  </si>
  <si>
    <r>
      <t>占預算
數</t>
    </r>
    <r>
      <rPr>
        <sz val="9"/>
        <rFont val="Times New Roman"/>
        <family val="1"/>
      </rPr>
      <t xml:space="preserve">  (</t>
    </r>
    <r>
      <rPr>
        <sz val="9"/>
        <rFont val="標楷體"/>
        <family val="4"/>
        <charset val="136"/>
      </rPr>
      <t>％</t>
    </r>
    <r>
      <rPr>
        <sz val="9"/>
        <rFont val="Times New Roman"/>
        <family val="1"/>
      </rPr>
      <t>)</t>
    </r>
    <phoneticPr fontId="4" type="noConversion"/>
  </si>
  <si>
    <r>
      <t>占分配
數</t>
    </r>
    <r>
      <rPr>
        <sz val="9"/>
        <rFont val="Times New Roman"/>
        <family val="1"/>
      </rPr>
      <t xml:space="preserve">  (</t>
    </r>
    <r>
      <rPr>
        <sz val="9"/>
        <rFont val="標楷體"/>
        <family val="4"/>
        <charset val="136"/>
      </rPr>
      <t>％</t>
    </r>
    <r>
      <rPr>
        <sz val="9"/>
        <rFont val="Times New Roman"/>
        <family val="1"/>
      </rPr>
      <t>)</t>
    </r>
    <phoneticPr fontId="4" type="noConversion"/>
  </si>
  <si>
    <t>總計</t>
  </si>
  <si>
    <t>排序</t>
    <phoneticPr fontId="4" type="noConversion"/>
  </si>
  <si>
    <t>政權行使支出</t>
  </si>
  <si>
    <t>行政支出</t>
  </si>
  <si>
    <t>民政支出</t>
  </si>
  <si>
    <t>財務支出</t>
  </si>
  <si>
    <t>教育支出</t>
  </si>
  <si>
    <t>科學支出</t>
  </si>
  <si>
    <t>文化支出</t>
  </si>
  <si>
    <t>農業支出</t>
  </si>
  <si>
    <t>工業支出</t>
  </si>
  <si>
    <t>交通支出</t>
  </si>
  <si>
    <t>其他經濟服務支出</t>
  </si>
  <si>
    <t>社會保險支出</t>
    <phoneticPr fontId="4" type="noConversion"/>
  </si>
  <si>
    <t>社會救助支出</t>
  </si>
  <si>
    <t>福利服務支出</t>
  </si>
  <si>
    <t>國民就業支出</t>
    <phoneticPr fontId="4" type="noConversion"/>
  </si>
  <si>
    <t>醫療保健支出</t>
  </si>
  <si>
    <t>社區發展支出</t>
  </si>
  <si>
    <t>環境保護支出</t>
  </si>
  <si>
    <t>退休撫恤給付支出</t>
    <phoneticPr fontId="4" type="noConversion"/>
  </si>
  <si>
    <t>退休撫卹業務支出</t>
  </si>
  <si>
    <t>警政支出</t>
    <phoneticPr fontId="4" type="noConversion"/>
  </si>
  <si>
    <t>債務付息支出</t>
  </si>
  <si>
    <t>還本付息事務支出</t>
  </si>
  <si>
    <t>專案補助支出</t>
  </si>
  <si>
    <t>平衡預算補助支出</t>
  </si>
  <si>
    <t>協助支出</t>
  </si>
  <si>
    <t>第二預備金</t>
  </si>
  <si>
    <t>其他支出</t>
  </si>
  <si>
    <t>資料來源：澎湖縣政府主計處103年6月份澎湖縣政府總會計報告歲出累計表</t>
    <phoneticPr fontId="4" type="noConversion"/>
  </si>
  <si>
    <t>說明：統籌科目預算分配累計數和實際支付累計數相等</t>
    <phoneticPr fontId="4" type="noConversion"/>
  </si>
  <si>
    <t>順序</t>
    <phoneticPr fontId="4" type="noConversion"/>
  </si>
  <si>
    <t>項</t>
    <phoneticPr fontId="4" type="noConversion"/>
  </si>
  <si>
    <t>項目</t>
    <phoneticPr fontId="4" type="noConversion"/>
  </si>
  <si>
    <r>
      <t>占預算數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％</t>
    </r>
    <r>
      <rPr>
        <sz val="12"/>
        <color indexed="12"/>
        <rFont val="Times New Roman"/>
        <family val="1"/>
      </rPr>
      <t>)</t>
    </r>
    <phoneticPr fontId="4" type="noConversion"/>
  </si>
  <si>
    <r>
      <t>占分配數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％</t>
    </r>
    <r>
      <rPr>
        <sz val="12"/>
        <color indexed="12"/>
        <rFont val="Times New Roman"/>
        <family val="1"/>
      </rPr>
      <t>)</t>
    </r>
    <phoneticPr fontId="4" type="noConversion"/>
  </si>
</sst>
</file>

<file path=xl/styles.xml><?xml version="1.0" encoding="utf-8"?>
<styleSheet xmlns="http://schemas.openxmlformats.org/spreadsheetml/2006/main">
  <numFmts count="6">
    <numFmt numFmtId="176" formatCode="_-* #,##0.00;\-\ #,##0.00;_-* &quot;-&quot;??_-;_-@_-"/>
    <numFmt numFmtId="177" formatCode="#,##0;\-#,##0;* &quot;-&quot;;@"/>
    <numFmt numFmtId="178" formatCode="#,##0.00;\-#,##0.00;* &quot;-&quot;;@"/>
    <numFmt numFmtId="179" formatCode="#,##0;\-#,##0;&quot;－&quot;;@"/>
    <numFmt numFmtId="180" formatCode="#,##0.00;\-#,##0.00;&quot;－&quot;;@"/>
    <numFmt numFmtId="181" formatCode="0_);\(0\)"/>
  </numFmts>
  <fonts count="20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9"/>
      <color indexed="12"/>
      <name val="標楷體"/>
      <family val="4"/>
      <charset val="136"/>
    </font>
    <font>
      <sz val="9"/>
      <name val="Times New Roman"/>
      <family val="1"/>
    </font>
    <font>
      <sz val="9"/>
      <name val="Arial Narrow"/>
      <family val="2"/>
    </font>
    <font>
      <sz val="12"/>
      <color indexed="12"/>
      <name val="Arial Narrow"/>
      <family val="2"/>
    </font>
    <font>
      <sz val="12"/>
      <name val="Arial Narrow"/>
      <family val="2"/>
    </font>
    <font>
      <sz val="9"/>
      <color indexed="12"/>
      <name val="Arial Narrow"/>
      <family val="2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5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92D05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/>
    <xf numFmtId="0" fontId="5" fillId="0" borderId="0" xfId="1" applyFont="1"/>
    <xf numFmtId="176" fontId="6" fillId="0" borderId="0" xfId="1" applyNumberFormat="1" applyFont="1" applyBorder="1"/>
    <xf numFmtId="177" fontId="7" fillId="0" borderId="0" xfId="1" applyNumberFormat="1" applyFont="1"/>
    <xf numFmtId="178" fontId="7" fillId="0" borderId="0" xfId="1" applyNumberFormat="1" applyFont="1"/>
    <xf numFmtId="178" fontId="7" fillId="0" borderId="0" xfId="1" applyNumberFormat="1" applyFont="1" applyAlignment="1">
      <alignment horizontal="centerContinuous"/>
    </xf>
    <xf numFmtId="178" fontId="7" fillId="0" borderId="0" xfId="1" applyNumberFormat="1" applyFont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7" fontId="7" fillId="0" borderId="2" xfId="1" applyNumberFormat="1" applyFont="1" applyBorder="1" applyAlignment="1">
      <alignment horizontal="distributed" vertical="center" justifyLastLine="1"/>
    </xf>
    <xf numFmtId="177" fontId="7" fillId="0" borderId="3" xfId="1" applyNumberFormat="1" applyFont="1" applyBorder="1" applyAlignment="1">
      <alignment horizontal="distributed" vertical="center" justifyLastLine="1"/>
    </xf>
    <xf numFmtId="177" fontId="7" fillId="0" borderId="4" xfId="1" applyNumberFormat="1" applyFont="1" applyBorder="1" applyAlignment="1">
      <alignment horizontal="distributed" vertical="center" justifyLastLine="1"/>
    </xf>
    <xf numFmtId="177" fontId="7" fillId="0" borderId="1" xfId="1" applyNumberFormat="1" applyFont="1" applyBorder="1" applyAlignment="1">
      <alignment horizontal="distributed" vertical="center" justifyLastLine="1"/>
    </xf>
    <xf numFmtId="0" fontId="5" fillId="0" borderId="0" xfId="1" applyFont="1" applyAlignment="1">
      <alignment vertical="center"/>
    </xf>
    <xf numFmtId="0" fontId="6" fillId="0" borderId="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7" fontId="8" fillId="0" borderId="6" xfId="1" applyNumberFormat="1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177" fontId="8" fillId="0" borderId="8" xfId="1" applyNumberFormat="1" applyFont="1" applyBorder="1" applyAlignment="1">
      <alignment horizontal="center" vertical="center"/>
    </xf>
    <xf numFmtId="177" fontId="7" fillId="0" borderId="8" xfId="1" applyNumberFormat="1" applyFont="1" applyBorder="1" applyAlignment="1">
      <alignment horizontal="center" vertical="center"/>
    </xf>
    <xf numFmtId="177" fontId="7" fillId="0" borderId="9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/>
    </xf>
    <xf numFmtId="177" fontId="7" fillId="0" borderId="11" xfId="1" applyNumberFormat="1" applyFont="1" applyBorder="1" applyAlignment="1">
      <alignment horizontal="distributed" vertical="center"/>
    </xf>
    <xf numFmtId="178" fontId="7" fillId="0" borderId="12" xfId="1" applyNumberFormat="1" applyFont="1" applyBorder="1" applyAlignment="1">
      <alignment horizontal="center" vertical="center" wrapText="1"/>
    </xf>
    <xf numFmtId="177" fontId="7" fillId="0" borderId="13" xfId="1" applyNumberFormat="1" applyFont="1" applyBorder="1" applyAlignment="1">
      <alignment horizontal="distributed" vertical="center"/>
    </xf>
    <xf numFmtId="178" fontId="7" fillId="0" borderId="13" xfId="1" applyNumberFormat="1" applyFont="1" applyBorder="1" applyAlignment="1">
      <alignment horizontal="center" vertical="center" wrapText="1"/>
    </xf>
    <xf numFmtId="178" fontId="7" fillId="0" borderId="14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distributed" vertical="center"/>
    </xf>
    <xf numFmtId="179" fontId="10" fillId="0" borderId="2" xfId="1" applyNumberFormat="1" applyFont="1" applyBorder="1" applyAlignment="1">
      <alignment horizontal="distributed" vertical="center"/>
    </xf>
    <xf numFmtId="180" fontId="10" fillId="0" borderId="0" xfId="1" applyNumberFormat="1" applyFont="1" applyBorder="1" applyAlignment="1">
      <alignment horizontal="distributed" vertical="center" wrapText="1"/>
    </xf>
    <xf numFmtId="179" fontId="10" fillId="0" borderId="0" xfId="1" applyNumberFormat="1" applyFont="1" applyBorder="1" applyAlignment="1">
      <alignment horizontal="distributed" vertical="center"/>
    </xf>
    <xf numFmtId="0" fontId="6" fillId="0" borderId="15" xfId="1" applyFont="1" applyFill="1" applyBorder="1" applyAlignment="1">
      <alignment horizontal="right"/>
    </xf>
    <xf numFmtId="0" fontId="6" fillId="0" borderId="15" xfId="1" applyFont="1" applyFill="1" applyBorder="1" applyAlignment="1">
      <alignment horizontal="distributed" vertical="top"/>
    </xf>
    <xf numFmtId="179" fontId="11" fillId="0" borderId="16" xfId="1" applyNumberFormat="1" applyFont="1" applyFill="1" applyBorder="1" applyAlignment="1">
      <alignment vertical="top" shrinkToFit="1"/>
    </xf>
    <xf numFmtId="180" fontId="12" fillId="0" borderId="15" xfId="1" applyNumberFormat="1" applyFont="1" applyFill="1" applyBorder="1" applyAlignment="1">
      <alignment vertical="top" shrinkToFit="1"/>
    </xf>
    <xf numFmtId="179" fontId="12" fillId="0" borderId="15" xfId="1" applyNumberFormat="1" applyFont="1" applyFill="1" applyBorder="1" applyAlignment="1">
      <alignment vertical="top" shrinkToFit="1"/>
    </xf>
    <xf numFmtId="0" fontId="5" fillId="0" borderId="0" xfId="1" applyFont="1" applyAlignment="1">
      <alignment vertical="top"/>
    </xf>
    <xf numFmtId="179" fontId="5" fillId="0" borderId="0" xfId="1" applyNumberFormat="1" applyFont="1" applyAlignment="1">
      <alignment vertical="top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distributed" vertical="top"/>
    </xf>
    <xf numFmtId="179" fontId="11" fillId="0" borderId="17" xfId="1" applyNumberFormat="1" applyFont="1" applyFill="1" applyBorder="1" applyAlignment="1">
      <alignment vertical="top" shrinkToFit="1"/>
    </xf>
    <xf numFmtId="180" fontId="12" fillId="2" borderId="0" xfId="1" applyNumberFormat="1" applyFont="1" applyFill="1" applyBorder="1" applyAlignment="1">
      <alignment vertical="top" shrinkToFit="1"/>
    </xf>
    <xf numFmtId="179" fontId="11" fillId="0" borderId="0" xfId="1" applyNumberFormat="1" applyFont="1" applyFill="1" applyBorder="1" applyAlignment="1">
      <alignment vertical="top" shrinkToFit="1"/>
    </xf>
    <xf numFmtId="180" fontId="12" fillId="0" borderId="0" xfId="1" applyNumberFormat="1" applyFont="1" applyFill="1" applyBorder="1" applyAlignment="1">
      <alignment vertical="top" shrinkToFit="1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distributed" vertical="top"/>
    </xf>
    <xf numFmtId="179" fontId="11" fillId="3" borderId="16" xfId="1" applyNumberFormat="1" applyFont="1" applyFill="1" applyBorder="1" applyAlignment="1">
      <alignment vertical="top" shrinkToFit="1"/>
    </xf>
    <xf numFmtId="180" fontId="12" fillId="3" borderId="0" xfId="1" applyNumberFormat="1" applyFont="1" applyFill="1" applyBorder="1" applyAlignment="1">
      <alignment vertical="top" shrinkToFit="1"/>
    </xf>
    <xf numFmtId="179" fontId="11" fillId="3" borderId="0" xfId="1" applyNumberFormat="1" applyFont="1" applyFill="1" applyBorder="1" applyAlignment="1">
      <alignment vertical="top" shrinkToFit="1"/>
    </xf>
    <xf numFmtId="180" fontId="5" fillId="0" borderId="0" xfId="1" applyNumberFormat="1" applyFont="1" applyAlignment="1">
      <alignment vertical="top"/>
    </xf>
    <xf numFmtId="0" fontId="6" fillId="0" borderId="10" xfId="1" applyFont="1" applyBorder="1" applyAlignment="1">
      <alignment horizontal="right"/>
    </xf>
    <xf numFmtId="0" fontId="6" fillId="0" borderId="10" xfId="1" applyFont="1" applyBorder="1" applyAlignment="1">
      <alignment horizontal="distributed" vertical="top"/>
    </xf>
    <xf numFmtId="179" fontId="13" fillId="0" borderId="18" xfId="1" applyNumberFormat="1" applyFont="1" applyBorder="1" applyAlignment="1">
      <alignment vertical="top"/>
    </xf>
    <xf numFmtId="180" fontId="10" fillId="0" borderId="10" xfId="1" applyNumberFormat="1" applyFont="1" applyBorder="1" applyAlignment="1">
      <alignment vertical="top"/>
    </xf>
    <xf numFmtId="179" fontId="13" fillId="0" borderId="10" xfId="1" applyNumberFormat="1" applyFont="1" applyBorder="1" applyAlignment="1">
      <alignment vertical="top"/>
    </xf>
    <xf numFmtId="179" fontId="13" fillId="0" borderId="1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/>
    </xf>
    <xf numFmtId="177" fontId="7" fillId="0" borderId="0" xfId="1" applyNumberFormat="1" applyFont="1" applyBorder="1"/>
    <xf numFmtId="178" fontId="7" fillId="0" borderId="0" xfId="1" applyNumberFormat="1" applyFont="1" applyBorder="1"/>
    <xf numFmtId="0" fontId="6" fillId="0" borderId="19" xfId="1" applyFont="1" applyBorder="1" applyAlignment="1">
      <alignment horizontal="left"/>
    </xf>
    <xf numFmtId="0" fontId="0" fillId="0" borderId="19" xfId="0" applyBorder="1" applyAlignment="1">
      <alignment horizontal="left"/>
    </xf>
    <xf numFmtId="0" fontId="14" fillId="0" borderId="0" xfId="0" applyFont="1" applyFill="1" applyBorder="1"/>
    <xf numFmtId="0" fontId="5" fillId="0" borderId="0" xfId="1" applyFont="1" applyFill="1" applyBorder="1"/>
    <xf numFmtId="0" fontId="15" fillId="0" borderId="0" xfId="1" applyFont="1" applyBorder="1" applyAlignment="1">
      <alignment horizontal="distributed"/>
    </xf>
    <xf numFmtId="0" fontId="16" fillId="0" borderId="0" xfId="1" applyFont="1" applyBorder="1" applyAlignment="1">
      <alignment horizontal="distributed"/>
    </xf>
    <xf numFmtId="0" fontId="5" fillId="0" borderId="0" xfId="0" applyFont="1" applyFill="1" applyBorder="1"/>
    <xf numFmtId="0" fontId="6" fillId="0" borderId="0" xfId="0" applyFont="1" applyFill="1" applyBorder="1"/>
    <xf numFmtId="0" fontId="17" fillId="0" borderId="0" xfId="0" applyFont="1" applyFill="1" applyBorder="1"/>
    <xf numFmtId="0" fontId="16" fillId="0" borderId="0" xfId="1" applyFont="1" applyBorder="1" applyAlignment="1">
      <alignment horizontal="distributed"/>
    </xf>
    <xf numFmtId="0" fontId="18" fillId="0" borderId="0" xfId="0" applyFont="1" applyFill="1" applyBorder="1"/>
    <xf numFmtId="0" fontId="16" fillId="0" borderId="0" xfId="1" applyFont="1" applyBorder="1" applyAlignment="1">
      <alignment horizontal="left"/>
    </xf>
    <xf numFmtId="0" fontId="5" fillId="0" borderId="0" xfId="1" applyFont="1" applyBorder="1"/>
    <xf numFmtId="0" fontId="6" fillId="0" borderId="0" xfId="1" applyFont="1" applyBorder="1"/>
    <xf numFmtId="0" fontId="5" fillId="4" borderId="0" xfId="0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5" fillId="0" borderId="20" xfId="0" applyFont="1" applyFill="1" applyBorder="1" applyAlignment="1">
      <alignment horizontal="right" vertical="top"/>
    </xf>
    <xf numFmtId="0" fontId="5" fillId="6" borderId="20" xfId="0" applyFont="1" applyFill="1" applyBorder="1" applyAlignment="1">
      <alignment horizontal="right" vertical="top"/>
    </xf>
    <xf numFmtId="0" fontId="18" fillId="0" borderId="20" xfId="1" applyFont="1" applyBorder="1" applyAlignment="1">
      <alignment horizontal="right"/>
    </xf>
    <xf numFmtId="0" fontId="5" fillId="0" borderId="0" xfId="0" applyFont="1" applyFill="1"/>
    <xf numFmtId="181" fontId="5" fillId="0" borderId="20" xfId="0" applyNumberFormat="1" applyFont="1" applyFill="1" applyBorder="1" applyAlignment="1">
      <alignment horizontal="right" vertical="top"/>
    </xf>
    <xf numFmtId="180" fontId="5" fillId="3" borderId="20" xfId="1" applyNumberFormat="1" applyFont="1" applyFill="1" applyBorder="1" applyAlignment="1">
      <alignment horizontal="right"/>
    </xf>
  </cellXfs>
  <cellStyles count="2">
    <cellStyle name="一般" xfId="0" builtinId="0"/>
    <cellStyle name="一般_澎湖縣預算執行--歲入(按來源別分" xfId="1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19050</xdr:rowOff>
    </xdr:from>
    <xdr:to>
      <xdr:col>8</xdr:col>
      <xdr:colOff>495300</xdr:colOff>
      <xdr:row>44</xdr:row>
      <xdr:rowOff>171450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525" y="7305675"/>
          <a:ext cx="530542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季歲出實際支付累計數為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3,861,170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千元，執行率占歲出累計分配數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80.76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％，其中執行率最高之科目為專案補助支出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％、其次為退休撫恤給付支出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99.69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％、再其次為其他支出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96.37</a:t>
          </a: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0"/>
  <sheetViews>
    <sheetView showGridLines="0" tabSelected="1" topLeftCell="A22" workbookViewId="0">
      <selection sqref="A1:I1"/>
    </sheetView>
  </sheetViews>
  <sheetFormatPr defaultRowHeight="16.5"/>
  <cols>
    <col min="1" max="1" width="18.625" style="75" customWidth="1"/>
    <col min="2" max="2" width="0.375" style="74" customWidth="1"/>
    <col min="3" max="3" width="8.125" style="5" customWidth="1"/>
    <col min="4" max="4" width="6.625" style="6" customWidth="1"/>
    <col min="5" max="5" width="8.125" style="5" customWidth="1"/>
    <col min="6" max="6" width="6.625" style="6" customWidth="1"/>
    <col min="7" max="7" width="8.125" style="5" customWidth="1"/>
    <col min="8" max="8" width="6.625" style="6" customWidth="1"/>
    <col min="9" max="9" width="7.125" style="61" customWidth="1"/>
    <col min="10" max="10" width="0.875" style="3" customWidth="1"/>
    <col min="11" max="11" width="3.625" style="3" hidden="1" customWidth="1"/>
    <col min="12" max="13" width="4.625" style="3" hidden="1" customWidth="1"/>
    <col min="14" max="14" width="10.5" style="3" hidden="1" customWidth="1"/>
    <col min="15" max="16" width="12.625" style="3" hidden="1" customWidth="1"/>
    <col min="17" max="34" width="0" style="3" hidden="1" customWidth="1"/>
    <col min="35" max="16384" width="9" style="3"/>
  </cols>
  <sheetData>
    <row r="1" spans="1:15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</row>
    <row r="2" spans="1:15" ht="15" customHeight="1" thickBot="1">
      <c r="A2" s="4"/>
      <c r="B2" s="4"/>
      <c r="H2" s="7"/>
      <c r="I2" s="8" t="s">
        <v>1</v>
      </c>
    </row>
    <row r="3" spans="1:15" s="15" customFormat="1" ht="15" customHeight="1">
      <c r="A3" s="9" t="s">
        <v>2</v>
      </c>
      <c r="B3" s="10"/>
      <c r="C3" s="11" t="s">
        <v>3</v>
      </c>
      <c r="D3" s="12"/>
      <c r="E3" s="13" t="s">
        <v>4</v>
      </c>
      <c r="F3" s="12"/>
      <c r="G3" s="13" t="s">
        <v>5</v>
      </c>
      <c r="H3" s="14"/>
      <c r="I3" s="14"/>
    </row>
    <row r="4" spans="1:15" s="15" customFormat="1" ht="15" customHeight="1">
      <c r="A4" s="16"/>
      <c r="B4" s="17"/>
      <c r="C4" s="18" t="s">
        <v>6</v>
      </c>
      <c r="D4" s="19"/>
      <c r="E4" s="20" t="s">
        <v>7</v>
      </c>
      <c r="F4" s="19"/>
      <c r="G4" s="21" t="str">
        <f>E4</f>
        <v>103.1 - 103.6</v>
      </c>
      <c r="H4" s="22"/>
      <c r="I4" s="22"/>
    </row>
    <row r="5" spans="1:15" s="15" customFormat="1" ht="27.95" customHeight="1" thickBot="1">
      <c r="A5" s="23"/>
      <c r="B5" s="24"/>
      <c r="C5" s="25" t="s">
        <v>8</v>
      </c>
      <c r="D5" s="26" t="s">
        <v>9</v>
      </c>
      <c r="E5" s="27" t="s">
        <v>8</v>
      </c>
      <c r="F5" s="26" t="s">
        <v>9</v>
      </c>
      <c r="G5" s="27" t="s">
        <v>8</v>
      </c>
      <c r="H5" s="28" t="s">
        <v>10</v>
      </c>
      <c r="I5" s="29" t="s">
        <v>11</v>
      </c>
    </row>
    <row r="6" spans="1:15" s="15" customFormat="1" ht="9.9499999999999993" customHeight="1">
      <c r="A6" s="30"/>
      <c r="B6" s="30"/>
      <c r="C6" s="31"/>
      <c r="D6" s="32"/>
      <c r="E6" s="33"/>
      <c r="F6" s="32"/>
      <c r="G6" s="33"/>
      <c r="H6" s="32"/>
      <c r="I6" s="32"/>
    </row>
    <row r="7" spans="1:15" s="39" customFormat="1" ht="15" customHeight="1">
      <c r="A7" s="34" t="s">
        <v>12</v>
      </c>
      <c r="B7" s="35"/>
      <c r="C7" s="36">
        <f>SUM(C8:C35)</f>
        <v>9015599</v>
      </c>
      <c r="D7" s="37">
        <f>ROUND(C7/$C$7*100,2)</f>
        <v>100</v>
      </c>
      <c r="E7" s="38">
        <v>4781295</v>
      </c>
      <c r="F7" s="37">
        <f t="shared" ref="F7:F35" si="0">ROUND(E7/$E$7*100,2)</f>
        <v>100</v>
      </c>
      <c r="G7" s="38">
        <v>3861170</v>
      </c>
      <c r="H7" s="37">
        <f t="shared" ref="H7:H35" si="1">IF(C7=0,0,G7/C7*100)</f>
        <v>42.827659038517574</v>
      </c>
      <c r="I7" s="37">
        <f t="shared" ref="I7:I35" si="2">IF(E7=0,0,G7/E7*100)</f>
        <v>80.755736678033884</v>
      </c>
      <c r="L7" s="39" t="s">
        <v>13</v>
      </c>
      <c r="N7" s="40"/>
    </row>
    <row r="8" spans="1:15" s="39" customFormat="1" ht="15" customHeight="1">
      <c r="A8" s="41" t="s">
        <v>14</v>
      </c>
      <c r="B8" s="42"/>
      <c r="C8" s="43">
        <v>149282</v>
      </c>
      <c r="D8" s="44">
        <f t="shared" ref="D8:D35" si="3">ROUND(C8/$C$7*100,2)</f>
        <v>1.66</v>
      </c>
      <c r="E8" s="45">
        <v>87893</v>
      </c>
      <c r="F8" s="44">
        <f t="shared" si="0"/>
        <v>1.84</v>
      </c>
      <c r="G8" s="45">
        <v>63335</v>
      </c>
      <c r="H8" s="46">
        <f t="shared" si="1"/>
        <v>42.426414437105613</v>
      </c>
      <c r="I8" s="46">
        <f t="shared" si="2"/>
        <v>72.059208355614217</v>
      </c>
      <c r="L8" s="39">
        <f>RANK(I8,$I$8:$I$35)</f>
        <v>12</v>
      </c>
    </row>
    <row r="9" spans="1:15" s="39" customFormat="1" ht="15" customHeight="1">
      <c r="A9" s="47" t="s">
        <v>15</v>
      </c>
      <c r="B9" s="48"/>
      <c r="C9" s="49">
        <v>193661</v>
      </c>
      <c r="D9" s="50">
        <f t="shared" si="3"/>
        <v>2.15</v>
      </c>
      <c r="E9" s="51">
        <v>113859</v>
      </c>
      <c r="F9" s="50">
        <f t="shared" si="0"/>
        <v>2.38</v>
      </c>
      <c r="G9" s="51">
        <v>85859</v>
      </c>
      <c r="H9" s="50">
        <f t="shared" si="1"/>
        <v>44.334687934070359</v>
      </c>
      <c r="I9" s="50">
        <f t="shared" si="2"/>
        <v>75.408180293169622</v>
      </c>
      <c r="L9" s="39">
        <f t="shared" ref="L9:L35" si="4">RANK(I9,$I$8:$I$35)</f>
        <v>8</v>
      </c>
      <c r="N9" s="40"/>
    </row>
    <row r="10" spans="1:15" s="39" customFormat="1" ht="15" customHeight="1">
      <c r="A10" s="41" t="s">
        <v>16</v>
      </c>
      <c r="B10" s="42"/>
      <c r="C10" s="36">
        <v>537034</v>
      </c>
      <c r="D10" s="44">
        <f t="shared" si="3"/>
        <v>5.96</v>
      </c>
      <c r="E10" s="45">
        <v>326489</v>
      </c>
      <c r="F10" s="44">
        <f t="shared" si="0"/>
        <v>6.83</v>
      </c>
      <c r="G10" s="45">
        <v>243918</v>
      </c>
      <c r="H10" s="46">
        <f t="shared" si="1"/>
        <v>45.419470648040907</v>
      </c>
      <c r="I10" s="46">
        <f t="shared" si="2"/>
        <v>74.709408280217716</v>
      </c>
      <c r="L10" s="39">
        <f t="shared" si="4"/>
        <v>9</v>
      </c>
    </row>
    <row r="11" spans="1:15" s="39" customFormat="1" ht="15" customHeight="1">
      <c r="A11" s="47" t="s">
        <v>17</v>
      </c>
      <c r="B11" s="48"/>
      <c r="C11" s="49">
        <v>132523</v>
      </c>
      <c r="D11" s="50">
        <v>1.48</v>
      </c>
      <c r="E11" s="51">
        <v>74177</v>
      </c>
      <c r="F11" s="50">
        <f t="shared" si="0"/>
        <v>1.55</v>
      </c>
      <c r="G11" s="51">
        <v>57454</v>
      </c>
      <c r="H11" s="50">
        <f t="shared" si="1"/>
        <v>43.353983836767959</v>
      </c>
      <c r="I11" s="50">
        <f t="shared" si="2"/>
        <v>77.455275894145075</v>
      </c>
      <c r="L11" s="39">
        <f t="shared" si="4"/>
        <v>6</v>
      </c>
    </row>
    <row r="12" spans="1:15" s="39" customFormat="1" ht="15" customHeight="1">
      <c r="A12" s="41" t="s">
        <v>18</v>
      </c>
      <c r="B12" s="42"/>
      <c r="C12" s="36">
        <v>1808004</v>
      </c>
      <c r="D12" s="44">
        <f t="shared" si="3"/>
        <v>20.05</v>
      </c>
      <c r="E12" s="45">
        <v>980902</v>
      </c>
      <c r="F12" s="44">
        <f t="shared" si="0"/>
        <v>20.52</v>
      </c>
      <c r="G12" s="45">
        <v>945120</v>
      </c>
      <c r="H12" s="46">
        <f t="shared" si="1"/>
        <v>52.274220632255243</v>
      </c>
      <c r="I12" s="46">
        <f t="shared" si="2"/>
        <v>96.35213303673558</v>
      </c>
      <c r="L12" s="39">
        <f t="shared" si="4"/>
        <v>4</v>
      </c>
    </row>
    <row r="13" spans="1:15" s="39" customFormat="1" ht="15" customHeight="1">
      <c r="A13" s="47" t="s">
        <v>19</v>
      </c>
      <c r="B13" s="48"/>
      <c r="C13" s="49">
        <v>15340</v>
      </c>
      <c r="D13" s="50">
        <f t="shared" si="3"/>
        <v>0.17</v>
      </c>
      <c r="E13" s="51">
        <v>9096</v>
      </c>
      <c r="F13" s="50">
        <f t="shared" si="0"/>
        <v>0.19</v>
      </c>
      <c r="G13" s="51">
        <v>6615</v>
      </c>
      <c r="H13" s="50">
        <f t="shared" si="1"/>
        <v>43.122555410691007</v>
      </c>
      <c r="I13" s="50">
        <f t="shared" si="2"/>
        <v>72.724274406332455</v>
      </c>
      <c r="L13" s="39">
        <f t="shared" si="4"/>
        <v>11</v>
      </c>
    </row>
    <row r="14" spans="1:15" s="39" customFormat="1" ht="15" customHeight="1">
      <c r="A14" s="41" t="s">
        <v>20</v>
      </c>
      <c r="B14" s="42"/>
      <c r="C14" s="36">
        <v>245975</v>
      </c>
      <c r="D14" s="44">
        <f t="shared" si="3"/>
        <v>2.73</v>
      </c>
      <c r="E14" s="45">
        <v>131829</v>
      </c>
      <c r="F14" s="44">
        <f t="shared" si="0"/>
        <v>2.76</v>
      </c>
      <c r="G14" s="45">
        <v>67462</v>
      </c>
      <c r="H14" s="46">
        <f t="shared" si="1"/>
        <v>27.426364467933734</v>
      </c>
      <c r="I14" s="46">
        <f t="shared" si="2"/>
        <v>51.173869179012208</v>
      </c>
      <c r="L14" s="39">
        <f t="shared" si="4"/>
        <v>21</v>
      </c>
      <c r="O14" s="52"/>
    </row>
    <row r="15" spans="1:15" s="39" customFormat="1" ht="15" customHeight="1">
      <c r="A15" s="47" t="s">
        <v>21</v>
      </c>
      <c r="B15" s="48"/>
      <c r="C15" s="49">
        <v>344236</v>
      </c>
      <c r="D15" s="50">
        <f t="shared" si="3"/>
        <v>3.82</v>
      </c>
      <c r="E15" s="51">
        <v>185274</v>
      </c>
      <c r="F15" s="50">
        <f t="shared" si="0"/>
        <v>3.87</v>
      </c>
      <c r="G15" s="51">
        <v>118596</v>
      </c>
      <c r="H15" s="50">
        <f t="shared" si="1"/>
        <v>34.451945758142671</v>
      </c>
      <c r="I15" s="50">
        <f t="shared" si="2"/>
        <v>64.011140257132681</v>
      </c>
      <c r="L15" s="39">
        <f t="shared" si="4"/>
        <v>18</v>
      </c>
    </row>
    <row r="16" spans="1:15" s="39" customFormat="1" ht="15" customHeight="1">
      <c r="A16" s="41" t="s">
        <v>22</v>
      </c>
      <c r="B16" s="42"/>
      <c r="C16" s="36">
        <v>1156989</v>
      </c>
      <c r="D16" s="44">
        <f t="shared" si="3"/>
        <v>12.83</v>
      </c>
      <c r="E16" s="45">
        <v>256512</v>
      </c>
      <c r="F16" s="44">
        <f t="shared" si="0"/>
        <v>5.36</v>
      </c>
      <c r="G16" s="45">
        <v>187761</v>
      </c>
      <c r="H16" s="46">
        <f t="shared" si="1"/>
        <v>16.228417037672788</v>
      </c>
      <c r="I16" s="46">
        <f t="shared" si="2"/>
        <v>73.197745134730539</v>
      </c>
      <c r="L16" s="39">
        <f t="shared" si="4"/>
        <v>10</v>
      </c>
    </row>
    <row r="17" spans="1:14" s="39" customFormat="1" ht="15" customHeight="1">
      <c r="A17" s="47" t="s">
        <v>23</v>
      </c>
      <c r="B17" s="48"/>
      <c r="C17" s="49">
        <v>277392</v>
      </c>
      <c r="D17" s="50">
        <f t="shared" si="3"/>
        <v>3.08</v>
      </c>
      <c r="E17" s="51">
        <v>110978</v>
      </c>
      <c r="F17" s="50">
        <f t="shared" si="0"/>
        <v>2.3199999999999998</v>
      </c>
      <c r="G17" s="51">
        <v>30759</v>
      </c>
      <c r="H17" s="50">
        <f t="shared" si="1"/>
        <v>11.088639903097421</v>
      </c>
      <c r="I17" s="50">
        <f t="shared" si="2"/>
        <v>27.716304132350555</v>
      </c>
      <c r="L17" s="39">
        <f t="shared" si="4"/>
        <v>22</v>
      </c>
    </row>
    <row r="18" spans="1:14" s="39" customFormat="1" ht="15" customHeight="1">
      <c r="A18" s="41" t="s">
        <v>24</v>
      </c>
      <c r="B18" s="42"/>
      <c r="C18" s="36">
        <v>264800</v>
      </c>
      <c r="D18" s="44">
        <f t="shared" si="3"/>
        <v>2.94</v>
      </c>
      <c r="E18" s="45">
        <v>149039</v>
      </c>
      <c r="F18" s="44">
        <f t="shared" si="0"/>
        <v>3.12</v>
      </c>
      <c r="G18" s="45">
        <v>106121</v>
      </c>
      <c r="H18" s="46">
        <f t="shared" si="1"/>
        <v>40.075906344410875</v>
      </c>
      <c r="I18" s="46">
        <f t="shared" si="2"/>
        <v>71.20351049054274</v>
      </c>
      <c r="L18" s="39">
        <f t="shared" si="4"/>
        <v>15</v>
      </c>
    </row>
    <row r="19" spans="1:14" s="39" customFormat="1" ht="15" customHeight="1">
      <c r="A19" s="47" t="s">
        <v>25</v>
      </c>
      <c r="B19" s="48"/>
      <c r="C19" s="49">
        <v>72250</v>
      </c>
      <c r="D19" s="50">
        <f t="shared" si="3"/>
        <v>0.8</v>
      </c>
      <c r="E19" s="51">
        <v>55210</v>
      </c>
      <c r="F19" s="50">
        <f t="shared" si="0"/>
        <v>1.1499999999999999</v>
      </c>
      <c r="G19" s="51">
        <v>42656</v>
      </c>
      <c r="H19" s="50">
        <f t="shared" si="1"/>
        <v>59.039446366782009</v>
      </c>
      <c r="I19" s="50">
        <f t="shared" si="2"/>
        <v>77.261365694620537</v>
      </c>
      <c r="L19" s="39">
        <f t="shared" si="4"/>
        <v>7</v>
      </c>
    </row>
    <row r="20" spans="1:14" s="39" customFormat="1" ht="15" customHeight="1">
      <c r="A20" s="41" t="s">
        <v>26</v>
      </c>
      <c r="B20" s="42"/>
      <c r="C20" s="36">
        <v>181377</v>
      </c>
      <c r="D20" s="44">
        <f t="shared" si="3"/>
        <v>2.0099999999999998</v>
      </c>
      <c r="E20" s="45">
        <v>128399</v>
      </c>
      <c r="F20" s="44">
        <f t="shared" si="0"/>
        <v>2.69</v>
      </c>
      <c r="G20" s="45">
        <v>91956</v>
      </c>
      <c r="H20" s="46">
        <f t="shared" si="1"/>
        <v>50.698820688400403</v>
      </c>
      <c r="I20" s="46">
        <f t="shared" si="2"/>
        <v>71.617380197665099</v>
      </c>
      <c r="L20" s="39">
        <f t="shared" si="4"/>
        <v>14</v>
      </c>
      <c r="N20" s="40"/>
    </row>
    <row r="21" spans="1:14" s="39" customFormat="1" ht="15" customHeight="1">
      <c r="A21" s="47" t="s">
        <v>27</v>
      </c>
      <c r="B21" s="48"/>
      <c r="C21" s="49">
        <v>625002</v>
      </c>
      <c r="D21" s="50">
        <f t="shared" si="3"/>
        <v>6.93</v>
      </c>
      <c r="E21" s="51">
        <v>406522</v>
      </c>
      <c r="F21" s="50">
        <f t="shared" si="0"/>
        <v>8.5</v>
      </c>
      <c r="G21" s="51">
        <v>270545</v>
      </c>
      <c r="H21" s="50">
        <f t="shared" si="1"/>
        <v>43.287061481403263</v>
      </c>
      <c r="I21" s="50">
        <f t="shared" si="2"/>
        <v>66.551133763978328</v>
      </c>
      <c r="L21" s="39">
        <f t="shared" si="4"/>
        <v>17</v>
      </c>
    </row>
    <row r="22" spans="1:14" s="39" customFormat="1" ht="15" customHeight="1">
      <c r="A22" s="41" t="s">
        <v>28</v>
      </c>
      <c r="B22" s="42"/>
      <c r="C22" s="36">
        <v>5398</v>
      </c>
      <c r="D22" s="44">
        <f t="shared" si="3"/>
        <v>0.06</v>
      </c>
      <c r="E22" s="45">
        <v>3665</v>
      </c>
      <c r="F22" s="44">
        <f t="shared" si="0"/>
        <v>0.08</v>
      </c>
      <c r="G22" s="45">
        <v>2631</v>
      </c>
      <c r="H22" s="46">
        <f t="shared" si="1"/>
        <v>48.740274175620598</v>
      </c>
      <c r="I22" s="46">
        <f t="shared" si="2"/>
        <v>71.787175989085952</v>
      </c>
      <c r="L22" s="39">
        <f t="shared" si="4"/>
        <v>13</v>
      </c>
    </row>
    <row r="23" spans="1:14" s="39" customFormat="1" ht="15" customHeight="1">
      <c r="A23" s="47" t="s">
        <v>29</v>
      </c>
      <c r="B23" s="48"/>
      <c r="C23" s="49">
        <v>291531</v>
      </c>
      <c r="D23" s="50">
        <f t="shared" si="3"/>
        <v>3.23</v>
      </c>
      <c r="E23" s="51">
        <v>185235</v>
      </c>
      <c r="F23" s="50">
        <f t="shared" si="0"/>
        <v>3.87</v>
      </c>
      <c r="G23" s="51">
        <v>131360</v>
      </c>
      <c r="H23" s="50">
        <f t="shared" si="1"/>
        <v>45.058673005615184</v>
      </c>
      <c r="I23" s="50">
        <f t="shared" si="2"/>
        <v>70.915323777903751</v>
      </c>
      <c r="L23" s="39">
        <f t="shared" si="4"/>
        <v>16</v>
      </c>
    </row>
    <row r="24" spans="1:14" s="39" customFormat="1" ht="15" customHeight="1">
      <c r="A24" s="41" t="s">
        <v>30</v>
      </c>
      <c r="B24" s="42"/>
      <c r="C24" s="36">
        <v>8066</v>
      </c>
      <c r="D24" s="44">
        <f t="shared" si="3"/>
        <v>0.09</v>
      </c>
      <c r="E24" s="45">
        <v>4138</v>
      </c>
      <c r="F24" s="44">
        <f t="shared" si="0"/>
        <v>0.09</v>
      </c>
      <c r="G24" s="45">
        <v>508</v>
      </c>
      <c r="H24" s="46">
        <f t="shared" si="1"/>
        <v>6.2980411604264823</v>
      </c>
      <c r="I24" s="46">
        <f t="shared" si="2"/>
        <v>12.276462058965684</v>
      </c>
      <c r="L24" s="39">
        <f t="shared" si="4"/>
        <v>23</v>
      </c>
    </row>
    <row r="25" spans="1:14" s="39" customFormat="1" ht="15" customHeight="1">
      <c r="A25" s="47" t="s">
        <v>31</v>
      </c>
      <c r="B25" s="48"/>
      <c r="C25" s="49">
        <v>347237</v>
      </c>
      <c r="D25" s="50">
        <f t="shared" si="3"/>
        <v>3.85</v>
      </c>
      <c r="E25" s="51">
        <v>134376</v>
      </c>
      <c r="F25" s="50">
        <f t="shared" si="0"/>
        <v>2.81</v>
      </c>
      <c r="G25" s="51">
        <v>81175</v>
      </c>
      <c r="H25" s="50">
        <f t="shared" si="1"/>
        <v>23.377405057640747</v>
      </c>
      <c r="I25" s="50">
        <f t="shared" si="2"/>
        <v>60.408852771328213</v>
      </c>
      <c r="L25" s="39">
        <f t="shared" si="4"/>
        <v>20</v>
      </c>
    </row>
    <row r="26" spans="1:14" s="39" customFormat="1" ht="15" customHeight="1">
      <c r="A26" s="41" t="s">
        <v>32</v>
      </c>
      <c r="B26" s="42"/>
      <c r="C26" s="36">
        <v>831248</v>
      </c>
      <c r="D26" s="44">
        <f t="shared" si="3"/>
        <v>9.2200000000000006</v>
      </c>
      <c r="E26" s="45">
        <v>645700</v>
      </c>
      <c r="F26" s="44">
        <f t="shared" si="0"/>
        <v>13.5</v>
      </c>
      <c r="G26" s="45">
        <v>643700</v>
      </c>
      <c r="H26" s="46">
        <f t="shared" si="1"/>
        <v>77.437780301426287</v>
      </c>
      <c r="I26" s="46">
        <f t="shared" si="2"/>
        <v>99.690258634040575</v>
      </c>
      <c r="L26" s="39">
        <f t="shared" si="4"/>
        <v>2</v>
      </c>
    </row>
    <row r="27" spans="1:14" s="39" customFormat="1" ht="15" customHeight="1">
      <c r="A27" s="47" t="s">
        <v>33</v>
      </c>
      <c r="B27" s="48"/>
      <c r="C27" s="49">
        <v>0</v>
      </c>
      <c r="D27" s="50">
        <f t="shared" si="3"/>
        <v>0</v>
      </c>
      <c r="E27" s="51">
        <v>0</v>
      </c>
      <c r="F27" s="50">
        <f t="shared" si="0"/>
        <v>0</v>
      </c>
      <c r="G27" s="51">
        <v>0</v>
      </c>
      <c r="H27" s="50">
        <f t="shared" si="1"/>
        <v>0</v>
      </c>
      <c r="I27" s="50">
        <f t="shared" si="2"/>
        <v>0</v>
      </c>
      <c r="L27" s="39">
        <f t="shared" si="4"/>
        <v>24</v>
      </c>
    </row>
    <row r="28" spans="1:14" s="39" customFormat="1" ht="15" customHeight="1">
      <c r="A28" s="41" t="s">
        <v>34</v>
      </c>
      <c r="B28" s="42"/>
      <c r="C28" s="36">
        <v>1212978</v>
      </c>
      <c r="D28" s="44">
        <f t="shared" si="3"/>
        <v>13.45</v>
      </c>
      <c r="E28" s="45">
        <v>733927</v>
      </c>
      <c r="F28" s="44">
        <f t="shared" si="0"/>
        <v>15.35</v>
      </c>
      <c r="G28" s="45">
        <v>627495</v>
      </c>
      <c r="H28" s="46">
        <f t="shared" si="1"/>
        <v>51.731770897740937</v>
      </c>
      <c r="I28" s="46">
        <f t="shared" si="2"/>
        <v>85.498285251802969</v>
      </c>
      <c r="L28" s="39">
        <f t="shared" si="4"/>
        <v>5</v>
      </c>
    </row>
    <row r="29" spans="1:14" s="39" customFormat="1" ht="15" customHeight="1">
      <c r="A29" s="47" t="s">
        <v>35</v>
      </c>
      <c r="B29" s="48"/>
      <c r="C29" s="49">
        <v>33770</v>
      </c>
      <c r="D29" s="50">
        <f t="shared" si="3"/>
        <v>0.37</v>
      </c>
      <c r="E29" s="51">
        <v>2500</v>
      </c>
      <c r="F29" s="50">
        <f t="shared" si="0"/>
        <v>0.05</v>
      </c>
      <c r="G29" s="51">
        <v>1569</v>
      </c>
      <c r="H29" s="50">
        <f t="shared" si="1"/>
        <v>4.6461356233343203</v>
      </c>
      <c r="I29" s="50">
        <f t="shared" si="2"/>
        <v>62.760000000000005</v>
      </c>
      <c r="L29" s="39">
        <f t="shared" si="4"/>
        <v>19</v>
      </c>
    </row>
    <row r="30" spans="1:14" s="39" customFormat="1" ht="15" customHeight="1">
      <c r="A30" s="41" t="s">
        <v>36</v>
      </c>
      <c r="B30" s="42"/>
      <c r="C30" s="36">
        <v>0</v>
      </c>
      <c r="D30" s="44">
        <f t="shared" si="3"/>
        <v>0</v>
      </c>
      <c r="E30" s="45">
        <v>0</v>
      </c>
      <c r="F30" s="44">
        <f t="shared" si="0"/>
        <v>0</v>
      </c>
      <c r="G30" s="45">
        <v>0</v>
      </c>
      <c r="H30" s="46">
        <f t="shared" si="1"/>
        <v>0</v>
      </c>
      <c r="I30" s="46">
        <f t="shared" si="2"/>
        <v>0</v>
      </c>
      <c r="L30" s="39">
        <f t="shared" si="4"/>
        <v>24</v>
      </c>
    </row>
    <row r="31" spans="1:14" s="39" customFormat="1" ht="15" customHeight="1">
      <c r="A31" s="47" t="s">
        <v>37</v>
      </c>
      <c r="B31" s="48"/>
      <c r="C31" s="49">
        <v>69750</v>
      </c>
      <c r="D31" s="50">
        <f t="shared" si="3"/>
        <v>0.77</v>
      </c>
      <c r="E31" s="51">
        <v>28054</v>
      </c>
      <c r="F31" s="50">
        <f t="shared" si="0"/>
        <v>0.59</v>
      </c>
      <c r="G31" s="51">
        <v>28054</v>
      </c>
      <c r="H31" s="50">
        <f t="shared" si="1"/>
        <v>40.220788530465953</v>
      </c>
      <c r="I31" s="50">
        <f t="shared" si="2"/>
        <v>100</v>
      </c>
      <c r="L31" s="39">
        <f t="shared" si="4"/>
        <v>1</v>
      </c>
    </row>
    <row r="32" spans="1:14" s="39" customFormat="1" ht="15" customHeight="1">
      <c r="A32" s="41" t="s">
        <v>38</v>
      </c>
      <c r="B32" s="42"/>
      <c r="C32" s="36">
        <v>0</v>
      </c>
      <c r="D32" s="44">
        <f t="shared" si="3"/>
        <v>0</v>
      </c>
      <c r="E32" s="45">
        <v>0</v>
      </c>
      <c r="F32" s="44">
        <f t="shared" si="0"/>
        <v>0</v>
      </c>
      <c r="G32" s="45">
        <v>0</v>
      </c>
      <c r="H32" s="46">
        <f t="shared" si="1"/>
        <v>0</v>
      </c>
      <c r="I32" s="46">
        <f t="shared" si="2"/>
        <v>0</v>
      </c>
      <c r="L32" s="39">
        <f t="shared" si="4"/>
        <v>24</v>
      </c>
    </row>
    <row r="33" spans="1:16" s="39" customFormat="1" ht="15" customHeight="1">
      <c r="A33" s="47" t="s">
        <v>39</v>
      </c>
      <c r="B33" s="48"/>
      <c r="C33" s="49">
        <v>0</v>
      </c>
      <c r="D33" s="50">
        <f t="shared" si="3"/>
        <v>0</v>
      </c>
      <c r="E33" s="51">
        <v>0</v>
      </c>
      <c r="F33" s="50">
        <f t="shared" si="0"/>
        <v>0</v>
      </c>
      <c r="G33" s="51">
        <v>0</v>
      </c>
      <c r="H33" s="50">
        <f>IF(C33=0,0,G33/C33*100)</f>
        <v>0</v>
      </c>
      <c r="I33" s="50">
        <f>IF(E33=0,0,G33/E33*100)</f>
        <v>0</v>
      </c>
      <c r="L33" s="39">
        <f t="shared" si="4"/>
        <v>24</v>
      </c>
    </row>
    <row r="34" spans="1:16" s="39" customFormat="1" ht="15" customHeight="1">
      <c r="A34" s="41" t="s">
        <v>40</v>
      </c>
      <c r="B34" s="42"/>
      <c r="C34" s="36">
        <v>37446</v>
      </c>
      <c r="D34" s="44">
        <f t="shared" si="3"/>
        <v>0.42</v>
      </c>
      <c r="E34" s="45">
        <v>0</v>
      </c>
      <c r="F34" s="44">
        <f t="shared" si="0"/>
        <v>0</v>
      </c>
      <c r="G34" s="45">
        <v>0</v>
      </c>
      <c r="H34" s="46">
        <f>IF(C34=0,0,G34/C34*100)</f>
        <v>0</v>
      </c>
      <c r="I34" s="46">
        <f>IF(E34=0,0,G34/E34*100)</f>
        <v>0</v>
      </c>
      <c r="L34" s="39">
        <f t="shared" si="4"/>
        <v>24</v>
      </c>
    </row>
    <row r="35" spans="1:16" s="39" customFormat="1" ht="15" customHeight="1">
      <c r="A35" s="47" t="s">
        <v>41</v>
      </c>
      <c r="B35" s="48"/>
      <c r="C35" s="49">
        <v>174310</v>
      </c>
      <c r="D35" s="50">
        <f t="shared" si="3"/>
        <v>1.93</v>
      </c>
      <c r="E35" s="51">
        <v>27521</v>
      </c>
      <c r="F35" s="50">
        <f t="shared" si="0"/>
        <v>0.57999999999999996</v>
      </c>
      <c r="G35" s="51">
        <v>26521</v>
      </c>
      <c r="H35" s="50">
        <f t="shared" si="1"/>
        <v>15.214847111468075</v>
      </c>
      <c r="I35" s="50">
        <f t="shared" si="2"/>
        <v>96.366411104247661</v>
      </c>
      <c r="L35" s="39">
        <f t="shared" si="4"/>
        <v>3</v>
      </c>
    </row>
    <row r="36" spans="1:16" s="39" customFormat="1" ht="9.9499999999999993" customHeight="1" thickBot="1">
      <c r="A36" s="53"/>
      <c r="B36" s="54"/>
      <c r="C36" s="55"/>
      <c r="D36" s="56"/>
      <c r="E36" s="57"/>
      <c r="F36" s="56"/>
      <c r="G36" s="58"/>
      <c r="H36" s="56"/>
      <c r="I36" s="56"/>
    </row>
    <row r="37" spans="1:16" ht="15" customHeight="1">
      <c r="A37" s="59" t="s">
        <v>42</v>
      </c>
      <c r="B37" s="59"/>
      <c r="C37" s="60"/>
      <c r="D37" s="61"/>
      <c r="E37" s="60"/>
      <c r="F37" s="61"/>
      <c r="G37" s="60"/>
      <c r="H37" s="61"/>
    </row>
    <row r="38" spans="1:16" ht="15" customHeight="1" thickBot="1">
      <c r="A38" s="62" t="s">
        <v>43</v>
      </c>
      <c r="B38" s="63"/>
      <c r="C38" s="63"/>
      <c r="D38" s="63"/>
      <c r="E38" s="63"/>
      <c r="F38" s="63"/>
      <c r="G38" s="63"/>
      <c r="H38" s="63"/>
      <c r="I38" s="63"/>
      <c r="K38" s="64"/>
      <c r="L38" s="64"/>
      <c r="M38" s="64"/>
      <c r="N38" s="64"/>
      <c r="O38" s="64"/>
      <c r="P38" s="65"/>
    </row>
    <row r="39" spans="1:16" ht="15" customHeight="1" thickTop="1">
      <c r="A39" s="66"/>
      <c r="B39" s="67"/>
      <c r="K39" s="68"/>
      <c r="L39" s="69"/>
      <c r="M39" s="68"/>
      <c r="N39" s="70"/>
      <c r="O39" s="70"/>
      <c r="P39" s="65"/>
    </row>
    <row r="40" spans="1:16" ht="18" customHeight="1">
      <c r="A40" s="71"/>
      <c r="B40" s="71"/>
      <c r="C40" s="71"/>
      <c r="D40" s="71"/>
      <c r="E40" s="71"/>
      <c r="F40" s="71"/>
      <c r="G40" s="71"/>
      <c r="H40" s="71"/>
      <c r="I40" s="71"/>
      <c r="K40" s="68"/>
      <c r="L40" s="69"/>
      <c r="M40" s="68"/>
      <c r="N40" s="72"/>
      <c r="O40" s="68"/>
      <c r="P40" s="65"/>
    </row>
    <row r="41" spans="1:16" ht="18" customHeight="1">
      <c r="A41" s="71"/>
      <c r="B41" s="71"/>
      <c r="C41" s="71"/>
      <c r="D41" s="71"/>
      <c r="E41" s="71"/>
      <c r="F41" s="71"/>
      <c r="G41" s="71"/>
      <c r="H41" s="71"/>
      <c r="I41" s="71"/>
      <c r="K41" s="68"/>
      <c r="L41" s="69"/>
      <c r="M41" s="68"/>
      <c r="N41" s="72"/>
      <c r="O41" s="68"/>
      <c r="P41" s="65"/>
    </row>
    <row r="42" spans="1:16" ht="18" customHeight="1">
      <c r="A42" s="71"/>
      <c r="B42" s="71"/>
      <c r="C42" s="71"/>
      <c r="D42" s="71"/>
      <c r="E42" s="71"/>
      <c r="F42" s="71"/>
      <c r="G42" s="71"/>
      <c r="H42" s="71"/>
      <c r="I42" s="71"/>
      <c r="K42" s="68"/>
      <c r="L42" s="69"/>
      <c r="M42" s="68"/>
      <c r="N42" s="72"/>
      <c r="O42" s="68"/>
      <c r="P42" s="65"/>
    </row>
    <row r="43" spans="1:16" ht="18" customHeight="1">
      <c r="A43" s="73"/>
      <c r="B43" s="73"/>
      <c r="C43" s="73"/>
      <c r="D43" s="73"/>
      <c r="E43" s="73"/>
      <c r="F43" s="73"/>
      <c r="G43" s="73"/>
      <c r="H43" s="73"/>
      <c r="I43" s="73"/>
      <c r="K43" s="68"/>
      <c r="L43" s="69"/>
      <c r="M43" s="68"/>
      <c r="N43" s="72"/>
      <c r="O43" s="68"/>
      <c r="P43" s="65"/>
    </row>
    <row r="44" spans="1:16" ht="18" customHeight="1">
      <c r="A44" s="73"/>
      <c r="B44" s="73"/>
      <c r="C44" s="73"/>
      <c r="D44" s="73"/>
      <c r="E44" s="73"/>
      <c r="F44" s="73"/>
      <c r="G44" s="73"/>
      <c r="H44" s="73"/>
      <c r="I44" s="73"/>
      <c r="K44" s="68"/>
      <c r="L44" s="69"/>
      <c r="M44" s="68"/>
      <c r="N44" s="72"/>
      <c r="O44" s="68"/>
      <c r="P44" s="65"/>
    </row>
    <row r="45" spans="1:16" s="74" customFormat="1" ht="18" customHeight="1">
      <c r="A45" s="73"/>
      <c r="B45" s="73"/>
      <c r="C45" s="73"/>
      <c r="D45" s="73"/>
      <c r="E45" s="73"/>
      <c r="F45" s="73"/>
      <c r="G45" s="73"/>
      <c r="H45" s="73"/>
      <c r="I45" s="73"/>
      <c r="K45" s="68"/>
      <c r="L45" s="69"/>
      <c r="M45" s="68"/>
      <c r="N45" s="72"/>
      <c r="O45" s="68"/>
      <c r="P45" s="65"/>
    </row>
    <row r="46" spans="1:16" s="74" customFormat="1" ht="15" customHeight="1">
      <c r="A46" s="75"/>
      <c r="C46" s="60"/>
      <c r="D46" s="61"/>
      <c r="E46" s="60"/>
      <c r="F46" s="61"/>
      <c r="G46" s="60"/>
      <c r="H46" s="61"/>
      <c r="I46" s="61"/>
    </row>
    <row r="47" spans="1:16" ht="15" customHeight="1">
      <c r="K47" s="76"/>
      <c r="L47" s="77"/>
      <c r="M47" s="77"/>
      <c r="N47" s="78"/>
    </row>
    <row r="48" spans="1:16" ht="15" customHeight="1">
      <c r="K48" s="77"/>
      <c r="L48" s="79" t="s">
        <v>44</v>
      </c>
      <c r="M48" s="79" t="s">
        <v>45</v>
      </c>
      <c r="N48" s="80" t="s">
        <v>46</v>
      </c>
      <c r="O48" s="81" t="s">
        <v>47</v>
      </c>
      <c r="P48" s="81" t="s">
        <v>48</v>
      </c>
    </row>
    <row r="49" spans="11:16" ht="15" customHeight="1">
      <c r="K49" s="82"/>
      <c r="L49" s="79">
        <f t="shared" ref="L49:L76" si="5">RANK(O49,$O$49:$O$76)</f>
        <v>14</v>
      </c>
      <c r="M49" s="83">
        <v>-24</v>
      </c>
      <c r="N49" s="84" t="str">
        <f>A$31</f>
        <v>專案補助支出</v>
      </c>
      <c r="O49" s="84">
        <f>H$31</f>
        <v>40.220788530465953</v>
      </c>
      <c r="P49" s="84">
        <f>I$31</f>
        <v>100</v>
      </c>
    </row>
    <row r="50" spans="11:16" ht="15" customHeight="1">
      <c r="L50" s="79">
        <f t="shared" si="5"/>
        <v>1</v>
      </c>
      <c r="M50" s="83">
        <v>-19</v>
      </c>
      <c r="N50" s="84" t="str">
        <f>A$26</f>
        <v>退休撫恤給付支出</v>
      </c>
      <c r="O50" s="84">
        <f>H$26</f>
        <v>77.437780301426287</v>
      </c>
      <c r="P50" s="84">
        <f>I$26</f>
        <v>99.690258634040575</v>
      </c>
    </row>
    <row r="51" spans="11:16" ht="15" customHeight="1">
      <c r="L51" s="79">
        <f t="shared" si="5"/>
        <v>20</v>
      </c>
      <c r="M51" s="83">
        <v>-28</v>
      </c>
      <c r="N51" s="84" t="str">
        <f>A$35</f>
        <v>其他支出</v>
      </c>
      <c r="O51" s="84">
        <f>H$35</f>
        <v>15.214847111468075</v>
      </c>
      <c r="P51" s="84">
        <f>I$35</f>
        <v>96.366411104247661</v>
      </c>
    </row>
    <row r="52" spans="11:16" ht="15" customHeight="1">
      <c r="L52" s="79">
        <f t="shared" si="5"/>
        <v>3</v>
      </c>
      <c r="M52" s="83">
        <v>-5</v>
      </c>
      <c r="N52" s="84" t="str">
        <f>A$12</f>
        <v>教育支出</v>
      </c>
      <c r="O52" s="84">
        <f>H$12</f>
        <v>52.274220632255243</v>
      </c>
      <c r="P52" s="84">
        <f>I$12</f>
        <v>96.35213303673558</v>
      </c>
    </row>
    <row r="53" spans="11:16" ht="15" customHeight="1">
      <c r="L53" s="79">
        <f t="shared" si="5"/>
        <v>4</v>
      </c>
      <c r="M53" s="83">
        <v>-21</v>
      </c>
      <c r="N53" s="84" t="str">
        <f>A$28</f>
        <v>警政支出</v>
      </c>
      <c r="O53" s="84">
        <f>H$28</f>
        <v>51.731770897740937</v>
      </c>
      <c r="P53" s="84">
        <f>I$28</f>
        <v>85.498285251802969</v>
      </c>
    </row>
    <row r="54" spans="11:16" ht="15" customHeight="1">
      <c r="L54" s="79">
        <f t="shared" si="5"/>
        <v>10</v>
      </c>
      <c r="M54" s="83">
        <v>-4</v>
      </c>
      <c r="N54" s="84" t="str">
        <f>A$11</f>
        <v>財務支出</v>
      </c>
      <c r="O54" s="84">
        <f>H$11</f>
        <v>43.353983836767959</v>
      </c>
      <c r="P54" s="84">
        <f>I$11</f>
        <v>77.455275894145075</v>
      </c>
    </row>
    <row r="55" spans="11:16" ht="15" customHeight="1">
      <c r="L55" s="79">
        <f t="shared" si="5"/>
        <v>2</v>
      </c>
      <c r="M55" s="83">
        <v>-12</v>
      </c>
      <c r="N55" s="84" t="str">
        <f>A$19</f>
        <v>社會保險支出</v>
      </c>
      <c r="O55" s="84">
        <f>H$19</f>
        <v>59.039446366782009</v>
      </c>
      <c r="P55" s="84">
        <f>I$19</f>
        <v>77.261365694620537</v>
      </c>
    </row>
    <row r="56" spans="11:16" ht="15" customHeight="1">
      <c r="L56" s="79">
        <f t="shared" si="5"/>
        <v>9</v>
      </c>
      <c r="M56" s="83">
        <v>-2</v>
      </c>
      <c r="N56" s="84" t="str">
        <f>A$9</f>
        <v>行政支出</v>
      </c>
      <c r="O56" s="84">
        <f>H$9</f>
        <v>44.334687934070359</v>
      </c>
      <c r="P56" s="84">
        <f>I$9</f>
        <v>75.408180293169622</v>
      </c>
    </row>
    <row r="57" spans="11:16" ht="15" customHeight="1">
      <c r="L57" s="79">
        <f t="shared" si="5"/>
        <v>7</v>
      </c>
      <c r="M57" s="83">
        <v>-3</v>
      </c>
      <c r="N57" s="84" t="str">
        <f>A$10</f>
        <v>民政支出</v>
      </c>
      <c r="O57" s="84">
        <f>H$10</f>
        <v>45.419470648040907</v>
      </c>
      <c r="P57" s="84">
        <f>I$10</f>
        <v>74.709408280217716</v>
      </c>
    </row>
    <row r="58" spans="11:16" ht="15" customHeight="1">
      <c r="L58" s="79">
        <f t="shared" si="5"/>
        <v>19</v>
      </c>
      <c r="M58" s="83">
        <v>-9</v>
      </c>
      <c r="N58" s="84" t="str">
        <f>A$16</f>
        <v>工業支出</v>
      </c>
      <c r="O58" s="84">
        <f>H$16</f>
        <v>16.228417037672788</v>
      </c>
      <c r="P58" s="84">
        <f>I$16</f>
        <v>73.197745134730539</v>
      </c>
    </row>
    <row r="59" spans="11:16" ht="15" customHeight="1">
      <c r="L59" s="79">
        <f t="shared" si="5"/>
        <v>12</v>
      </c>
      <c r="M59" s="83">
        <v>-6</v>
      </c>
      <c r="N59" s="84" t="str">
        <f>A$13</f>
        <v>科學支出</v>
      </c>
      <c r="O59" s="84">
        <f>H$13</f>
        <v>43.122555410691007</v>
      </c>
      <c r="P59" s="84">
        <f>I$13</f>
        <v>72.724274406332455</v>
      </c>
    </row>
    <row r="60" spans="11:16" ht="15" customHeight="1">
      <c r="L60" s="79">
        <f t="shared" si="5"/>
        <v>13</v>
      </c>
      <c r="M60" s="83">
        <v>-1</v>
      </c>
      <c r="N60" s="84" t="str">
        <f>A$8</f>
        <v>政權行使支出</v>
      </c>
      <c r="O60" s="84">
        <f>H$8</f>
        <v>42.426414437105613</v>
      </c>
      <c r="P60" s="84">
        <f>I$8</f>
        <v>72.059208355614217</v>
      </c>
    </row>
    <row r="61" spans="11:16" ht="15" customHeight="1">
      <c r="L61" s="79">
        <f t="shared" si="5"/>
        <v>6</v>
      </c>
      <c r="M61" s="83">
        <v>-15</v>
      </c>
      <c r="N61" s="84" t="str">
        <f>A$22</f>
        <v>國民就業支出</v>
      </c>
      <c r="O61" s="84">
        <f>H$22</f>
        <v>48.740274175620598</v>
      </c>
      <c r="P61" s="84">
        <f>I$22</f>
        <v>71.787175989085952</v>
      </c>
    </row>
    <row r="62" spans="11:16" ht="15" customHeight="1">
      <c r="L62" s="79">
        <f t="shared" si="5"/>
        <v>5</v>
      </c>
      <c r="M62" s="83">
        <v>-13</v>
      </c>
      <c r="N62" s="84" t="str">
        <f>A$20</f>
        <v>社會救助支出</v>
      </c>
      <c r="O62" s="84">
        <f>H$20</f>
        <v>50.698820688400403</v>
      </c>
      <c r="P62" s="84">
        <f>I$20</f>
        <v>71.617380197665099</v>
      </c>
    </row>
    <row r="63" spans="11:16" ht="15" customHeight="1">
      <c r="L63" s="79">
        <f t="shared" si="5"/>
        <v>15</v>
      </c>
      <c r="M63" s="83">
        <v>-11</v>
      </c>
      <c r="N63" s="84" t="str">
        <f>A$18</f>
        <v>其他經濟服務支出</v>
      </c>
      <c r="O63" s="84">
        <f>H$18</f>
        <v>40.075906344410875</v>
      </c>
      <c r="P63" s="84">
        <f>I$18</f>
        <v>71.20351049054274</v>
      </c>
    </row>
    <row r="64" spans="11:16" ht="15" customHeight="1">
      <c r="L64" s="79">
        <f t="shared" si="5"/>
        <v>8</v>
      </c>
      <c r="M64" s="83">
        <v>-16</v>
      </c>
      <c r="N64" s="84" t="str">
        <f>A$23</f>
        <v>醫療保健支出</v>
      </c>
      <c r="O64" s="84">
        <f>H$23</f>
        <v>45.058673005615184</v>
      </c>
      <c r="P64" s="84">
        <f>I$23</f>
        <v>70.915323777903751</v>
      </c>
    </row>
    <row r="65" spans="12:16" ht="15" customHeight="1">
      <c r="L65" s="79">
        <f t="shared" si="5"/>
        <v>11</v>
      </c>
      <c r="M65" s="83">
        <v>-14</v>
      </c>
      <c r="N65" s="84" t="str">
        <f>A$21</f>
        <v>福利服務支出</v>
      </c>
      <c r="O65" s="84">
        <f>H$21</f>
        <v>43.287061481403263</v>
      </c>
      <c r="P65" s="84">
        <f>I$21</f>
        <v>66.551133763978328</v>
      </c>
    </row>
    <row r="66" spans="12:16" ht="15" customHeight="1">
      <c r="L66" s="79">
        <f t="shared" si="5"/>
        <v>16</v>
      </c>
      <c r="M66" s="83">
        <v>-8</v>
      </c>
      <c r="N66" s="84" t="str">
        <f>A$15</f>
        <v>農業支出</v>
      </c>
      <c r="O66" s="84">
        <f>H$15</f>
        <v>34.451945758142671</v>
      </c>
      <c r="P66" s="84">
        <f>I$15</f>
        <v>64.011140257132681</v>
      </c>
    </row>
    <row r="67" spans="12:16" ht="15" customHeight="1">
      <c r="L67" s="79">
        <f t="shared" si="5"/>
        <v>23</v>
      </c>
      <c r="M67" s="83">
        <v>-22</v>
      </c>
      <c r="N67" s="84" t="str">
        <f>A$29</f>
        <v>債務付息支出</v>
      </c>
      <c r="O67" s="84">
        <f>H$29</f>
        <v>4.6461356233343203</v>
      </c>
      <c r="P67" s="84">
        <f>I$29</f>
        <v>62.760000000000005</v>
      </c>
    </row>
    <row r="68" spans="12:16" ht="15" customHeight="1">
      <c r="L68" s="79">
        <f t="shared" si="5"/>
        <v>18</v>
      </c>
      <c r="M68" s="83">
        <v>-18</v>
      </c>
      <c r="N68" s="84" t="str">
        <f>A$25</f>
        <v>環境保護支出</v>
      </c>
      <c r="O68" s="84">
        <f>H$25</f>
        <v>23.377405057640747</v>
      </c>
      <c r="P68" s="84">
        <f>I$25</f>
        <v>60.408852771328213</v>
      </c>
    </row>
    <row r="69" spans="12:16" ht="15" customHeight="1">
      <c r="L69" s="79">
        <f t="shared" si="5"/>
        <v>17</v>
      </c>
      <c r="M69" s="83">
        <v>-7</v>
      </c>
      <c r="N69" s="84" t="str">
        <f>A$14</f>
        <v>文化支出</v>
      </c>
      <c r="O69" s="84">
        <f>H$14</f>
        <v>27.426364467933734</v>
      </c>
      <c r="P69" s="84">
        <f>I$14</f>
        <v>51.173869179012208</v>
      </c>
    </row>
    <row r="70" spans="12:16" ht="15" customHeight="1">
      <c r="L70" s="79">
        <f t="shared" si="5"/>
        <v>21</v>
      </c>
      <c r="M70" s="83">
        <v>-10</v>
      </c>
      <c r="N70" s="84" t="str">
        <f>A$17</f>
        <v>交通支出</v>
      </c>
      <c r="O70" s="84">
        <f>H$17</f>
        <v>11.088639903097421</v>
      </c>
      <c r="P70" s="84">
        <f>I$17</f>
        <v>27.716304132350555</v>
      </c>
    </row>
    <row r="71" spans="12:16" ht="15" customHeight="1">
      <c r="L71" s="79">
        <f t="shared" si="5"/>
        <v>22</v>
      </c>
      <c r="M71" s="83">
        <v>-17</v>
      </c>
      <c r="N71" s="84" t="str">
        <f>A$24</f>
        <v>社區發展支出</v>
      </c>
      <c r="O71" s="84">
        <f>H$24</f>
        <v>6.2980411604264823</v>
      </c>
      <c r="P71" s="84">
        <f>I$24</f>
        <v>12.276462058965684</v>
      </c>
    </row>
    <row r="72" spans="12:16" ht="15" customHeight="1">
      <c r="L72" s="79">
        <f t="shared" si="5"/>
        <v>24</v>
      </c>
      <c r="M72" s="83">
        <v>-20</v>
      </c>
      <c r="N72" s="84" t="str">
        <f>A$27</f>
        <v>退休撫卹業務支出</v>
      </c>
      <c r="O72" s="84">
        <f>H$27</f>
        <v>0</v>
      </c>
      <c r="P72" s="84">
        <f>I$27</f>
        <v>0</v>
      </c>
    </row>
    <row r="73" spans="12:16" ht="15" customHeight="1">
      <c r="L73" s="79">
        <f t="shared" si="5"/>
        <v>24</v>
      </c>
      <c r="M73" s="83">
        <v>-23</v>
      </c>
      <c r="N73" s="84" t="str">
        <f>A$30</f>
        <v>還本付息事務支出</v>
      </c>
      <c r="O73" s="84">
        <f>H$30</f>
        <v>0</v>
      </c>
      <c r="P73" s="84">
        <f>I$30</f>
        <v>0</v>
      </c>
    </row>
    <row r="74" spans="12:16" ht="15" customHeight="1">
      <c r="L74" s="79">
        <f t="shared" si="5"/>
        <v>24</v>
      </c>
      <c r="M74" s="83">
        <v>-25</v>
      </c>
      <c r="N74" s="84" t="str">
        <f>A$32</f>
        <v>平衡預算補助支出</v>
      </c>
      <c r="O74" s="84">
        <f>H$32</f>
        <v>0</v>
      </c>
      <c r="P74" s="84">
        <f>I$32</f>
        <v>0</v>
      </c>
    </row>
    <row r="75" spans="12:16" ht="15" customHeight="1">
      <c r="L75" s="79">
        <f t="shared" si="5"/>
        <v>24</v>
      </c>
      <c r="M75" s="83">
        <v>-26</v>
      </c>
      <c r="N75" s="84" t="str">
        <f>A$33</f>
        <v>協助支出</v>
      </c>
      <c r="O75" s="84">
        <f>H$33</f>
        <v>0</v>
      </c>
      <c r="P75" s="84">
        <f>I$33</f>
        <v>0</v>
      </c>
    </row>
    <row r="76" spans="12:16" ht="15" customHeight="1">
      <c r="L76" s="79">
        <f t="shared" si="5"/>
        <v>24</v>
      </c>
      <c r="M76" s="83">
        <v>-27</v>
      </c>
      <c r="N76" s="84" t="str">
        <f>A$34</f>
        <v>第二預備金</v>
      </c>
      <c r="O76" s="84">
        <f>H$34</f>
        <v>0</v>
      </c>
      <c r="P76" s="84">
        <f>I$34</f>
        <v>0</v>
      </c>
    </row>
    <row r="77" spans="12:16" ht="15" customHeight="1"/>
    <row r="78" spans="12:16" ht="15" customHeight="1"/>
    <row r="79" spans="12:16" ht="15" customHeight="1"/>
    <row r="80" spans="12:16" ht="15" customHeight="1"/>
  </sheetData>
  <mergeCells count="15">
    <mergeCell ref="A45:I45"/>
    <mergeCell ref="A38:I38"/>
    <mergeCell ref="A40:I40"/>
    <mergeCell ref="A41:I41"/>
    <mergeCell ref="A42:I42"/>
    <mergeCell ref="A43:I43"/>
    <mergeCell ref="A44:I44"/>
    <mergeCell ref="A1:I1"/>
    <mergeCell ref="A3:A5"/>
    <mergeCell ref="C3:D3"/>
    <mergeCell ref="E3:F3"/>
    <mergeCell ref="G3:I3"/>
    <mergeCell ref="C4:D4"/>
    <mergeCell ref="E4:F4"/>
    <mergeCell ref="G4:I4"/>
  </mergeCells>
  <phoneticPr fontId="3" type="noConversion"/>
  <conditionalFormatting sqref="L8:L35">
    <cfRule type="cellIs" dxfId="0" priority="1" stopIfTrue="1" operator="lessThanOrEqual">
      <formula>3</formula>
    </cfRule>
  </conditionalFormatting>
  <printOptions horizontalCentered="1"/>
  <pageMargins left="1.1023622047244095" right="1.1023622047244095" top="1.1811023622047245" bottom="1.1811023622047245" header="0.98425196850393704" footer="0.98425196850393704"/>
  <pageSetup paperSize="9" firstPageNumber="5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05.歲出預算執行(按政事別)(5)</vt:lpstr>
      <vt:lpstr>'05.歲出預算執行(按政事別)(5)'!database_10</vt:lpstr>
      <vt:lpstr>'05.歲出預算執行(按政事別)(5)'!Print_Area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2014-10-31T03:04:09Z</dcterms:created>
  <dcterms:modified xsi:type="dcterms:W3CDTF">2014-10-31T03:04:10Z</dcterms:modified>
</cp:coreProperties>
</file>