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4.歲入預算執行(按來源別)(4)" sheetId="1" r:id="rId1"/>
  </sheets>
  <externalReferences>
    <externalReference r:id="rId2"/>
  </externalReferences>
  <definedNames>
    <definedName name="database_1">#REF!</definedName>
    <definedName name="database_10" localSheetId="0">'04.歲入預算執行(按來源別)(4)'!$A$6:$I$20</definedName>
    <definedName name="database_10">#REF!</definedName>
    <definedName name="database_11">#REF!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'04.歲入預算執行(按來源別)(4)'!$A$1:$I$44</definedName>
  </definedNames>
  <calcPr calcId="125725"/>
</workbook>
</file>

<file path=xl/calcChain.xml><?xml version="1.0" encoding="utf-8"?>
<calcChain xmlns="http://schemas.openxmlformats.org/spreadsheetml/2006/main">
  <c r="I18" i="1"/>
  <c r="L18" s="1"/>
  <c r="C18"/>
  <c r="H18" s="1"/>
  <c r="O24" s="1"/>
  <c r="I17"/>
  <c r="L17" s="1"/>
  <c r="C17"/>
  <c r="H17" s="1"/>
  <c r="O32" s="1"/>
  <c r="I16"/>
  <c r="L16" s="1"/>
  <c r="C16"/>
  <c r="H16" s="1"/>
  <c r="O30" s="1"/>
  <c r="I15"/>
  <c r="P29" s="1"/>
  <c r="C15"/>
  <c r="H15" s="1"/>
  <c r="O29" s="1"/>
  <c r="I14"/>
  <c r="P31" s="1"/>
  <c r="C14"/>
  <c r="H14" s="1"/>
  <c r="O31" s="1"/>
  <c r="I13"/>
  <c r="P27" s="1"/>
  <c r="C13"/>
  <c r="H13" s="1"/>
  <c r="O27" s="1"/>
  <c r="I12"/>
  <c r="P33" s="1"/>
  <c r="C12"/>
  <c r="H12" s="1"/>
  <c r="O33" s="1"/>
  <c r="I11"/>
  <c r="P25" s="1"/>
  <c r="C11"/>
  <c r="H11" s="1"/>
  <c r="O25" s="1"/>
  <c r="L25" s="1"/>
  <c r="L10"/>
  <c r="I10"/>
  <c r="P26" s="1"/>
  <c r="H10"/>
  <c r="O26" s="1"/>
  <c r="C10"/>
  <c r="L9"/>
  <c r="I9"/>
  <c r="P34" s="1"/>
  <c r="H9"/>
  <c r="O34" s="1"/>
  <c r="C9"/>
  <c r="L8"/>
  <c r="I8"/>
  <c r="P28" s="1"/>
  <c r="H8"/>
  <c r="O28" s="1"/>
  <c r="C8"/>
  <c r="I7"/>
  <c r="C7"/>
  <c r="F10" s="1"/>
  <c r="G4"/>
  <c r="L28" l="1"/>
  <c r="L34"/>
  <c r="L26"/>
  <c r="L33"/>
  <c r="L27"/>
  <c r="L31"/>
  <c r="L29"/>
  <c r="L30"/>
  <c r="L32"/>
  <c r="L24"/>
  <c r="F7"/>
  <c r="D8"/>
  <c r="D9"/>
  <c r="D10"/>
  <c r="D11"/>
  <c r="F12"/>
  <c r="F13"/>
  <c r="F14"/>
  <c r="F15"/>
  <c r="F16"/>
  <c r="F17"/>
  <c r="F18"/>
  <c r="P24"/>
  <c r="P30"/>
  <c r="P32"/>
  <c r="D7"/>
  <c r="H7"/>
  <c r="F8"/>
  <c r="F9"/>
  <c r="L11"/>
  <c r="D12"/>
  <c r="L12"/>
  <c r="D13"/>
  <c r="L13"/>
  <c r="D14"/>
  <c r="L14"/>
  <c r="D15"/>
  <c r="L15"/>
  <c r="D16"/>
  <c r="D17"/>
  <c r="D18"/>
</calcChain>
</file>

<file path=xl/sharedStrings.xml><?xml version="1.0" encoding="utf-8"?>
<sst xmlns="http://schemas.openxmlformats.org/spreadsheetml/2006/main" count="44" uniqueCount="34">
  <si>
    <t>四、歲入預算執行（按來源別分）</t>
    <phoneticPr fontId="4" type="noConversion"/>
  </si>
  <si>
    <t>單位：千元</t>
    <phoneticPr fontId="4" type="noConversion"/>
  </si>
  <si>
    <t>科目</t>
  </si>
  <si>
    <t>全年預算數</t>
  </si>
  <si>
    <t>預算分配累計數</t>
  </si>
  <si>
    <r>
      <t>實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收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納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庫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數</t>
    </r>
    <r>
      <rPr>
        <sz val="10"/>
        <rFont val="Times New Roman"/>
        <family val="1"/>
      </rPr>
      <t xml:space="preserve"> </t>
    </r>
    <phoneticPr fontId="4" type="noConversion"/>
  </si>
  <si>
    <t>103.1 - 103.12</t>
    <phoneticPr fontId="4" type="noConversion"/>
  </si>
  <si>
    <t>103.1 - 103.6</t>
    <phoneticPr fontId="4" type="noConversion"/>
  </si>
  <si>
    <t>金額</t>
  </si>
  <si>
    <r>
      <t>百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分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
(％)</t>
    </r>
    <phoneticPr fontId="4" type="noConversion"/>
  </si>
  <si>
    <r>
      <t>占預算
數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4" type="noConversion"/>
  </si>
  <si>
    <r>
      <t>占分配
數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4" type="noConversion"/>
  </si>
  <si>
    <t>總計</t>
  </si>
  <si>
    <t>稅課收入</t>
    <phoneticPr fontId="4" type="noConversion"/>
  </si>
  <si>
    <t>獨占及專賣收入</t>
  </si>
  <si>
    <t>罰款及賠償收入</t>
    <phoneticPr fontId="4" type="noConversion"/>
  </si>
  <si>
    <t>規費收入</t>
    <phoneticPr fontId="4" type="noConversion"/>
  </si>
  <si>
    <t>信託管理收入</t>
  </si>
  <si>
    <t>財產收入</t>
  </si>
  <si>
    <t>營業盈餘及事業收入</t>
  </si>
  <si>
    <t>補助及協助收入</t>
  </si>
  <si>
    <t>捐獻及贈與收入</t>
  </si>
  <si>
    <t>自治稅捐收入</t>
  </si>
  <si>
    <t>其他收入</t>
  </si>
  <si>
    <t>資料來源：澎湖縣政府主計處</t>
    <phoneticPr fontId="4" type="noConversion"/>
  </si>
  <si>
    <t>順序</t>
    <phoneticPr fontId="4" type="noConversion"/>
  </si>
  <si>
    <t>項</t>
    <phoneticPr fontId="4" type="noConversion"/>
  </si>
  <si>
    <t>項目</t>
    <phoneticPr fontId="4" type="noConversion"/>
  </si>
  <si>
    <t>實收納庫累計數占預算數比率</t>
    <phoneticPr fontId="4" type="noConversion"/>
  </si>
  <si>
    <t>實收納庫累計數占分配數比率</t>
    <phoneticPr fontId="4" type="noConversion"/>
  </si>
  <si>
    <t>其他收入</t>
    <phoneticPr fontId="4" type="noConversion"/>
  </si>
  <si>
    <t>規費收入</t>
  </si>
  <si>
    <t>稅課收入</t>
  </si>
  <si>
    <t>營業盈餘及事業收入</t>
    <phoneticPr fontId="4" type="noConversion"/>
  </si>
</sst>
</file>

<file path=xl/styles.xml><?xml version="1.0" encoding="utf-8"?>
<styleSheet xmlns="http://schemas.openxmlformats.org/spreadsheetml/2006/main">
  <numFmts count="6">
    <numFmt numFmtId="176" formatCode="_-* #,##0.00;\-\ #,##0.00;_-* &quot;-&quot;??_-;_-@_-"/>
    <numFmt numFmtId="177" formatCode="#,##0;\-#,##0;* &quot;-&quot;;@"/>
    <numFmt numFmtId="178" formatCode="#,##0.00;\-#,##0.00;* &quot;-&quot;;@"/>
    <numFmt numFmtId="179" formatCode="#,##0;\-#,##0;&quot;－&quot;;@"/>
    <numFmt numFmtId="180" formatCode="#,##0.00;\-#,##0.00;&quot;－&quot;;@"/>
    <numFmt numFmtId="181" formatCode="0_);\(0\)"/>
  </numFmts>
  <fonts count="21">
    <font>
      <sz val="12"/>
      <name val="細明體"/>
      <family val="3"/>
      <charset val="136"/>
    </font>
    <font>
      <sz val="12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8.5"/>
      <name val="標楷體"/>
      <family val="4"/>
      <charset val="136"/>
    </font>
    <font>
      <sz val="10"/>
      <name val="Times New Roman"/>
      <family val="1"/>
    </font>
    <font>
      <sz val="10"/>
      <color indexed="12"/>
      <name val="標楷體"/>
      <family val="4"/>
      <charset val="136"/>
    </font>
    <font>
      <sz val="10"/>
      <name val="Arial Narrow"/>
      <family val="2"/>
    </font>
    <font>
      <sz val="8.5"/>
      <name val="Arial Narrow"/>
      <family val="2"/>
    </font>
    <font>
      <sz val="12"/>
      <name val="Arial Narrow"/>
      <family val="2"/>
    </font>
    <font>
      <sz val="12"/>
      <color indexed="12"/>
      <name val="Arial Narrow"/>
      <family val="2"/>
    </font>
    <font>
      <sz val="10"/>
      <color indexed="12"/>
      <name val="Arial Narrow"/>
      <family val="2"/>
    </font>
    <font>
      <sz val="8.5"/>
      <color indexed="12"/>
      <name val="Arial Narrow"/>
      <family val="2"/>
    </font>
    <font>
      <sz val="12"/>
      <color indexed="12"/>
      <name val="標楷體"/>
      <family val="4"/>
      <charset val="136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 style="medium">
        <color indexed="64"/>
      </left>
      <right/>
      <top/>
      <bottom style="thin">
        <color indexed="50"/>
      </bottom>
      <diagonal/>
    </border>
    <border>
      <left/>
      <right/>
      <top style="thin">
        <color indexed="50"/>
      </top>
      <bottom/>
      <diagonal/>
    </border>
    <border>
      <left style="medium">
        <color indexed="64"/>
      </left>
      <right/>
      <top style="thin">
        <color indexed="5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/>
    <xf numFmtId="0" fontId="2" fillId="0" borderId="0" xfId="1" applyFont="1" applyBorder="1"/>
    <xf numFmtId="0" fontId="5" fillId="0" borderId="0" xfId="1" applyFont="1"/>
    <xf numFmtId="176" fontId="6" fillId="0" borderId="0" xfId="1" applyNumberFormat="1" applyFont="1" applyBorder="1"/>
    <xf numFmtId="177" fontId="6" fillId="0" borderId="0" xfId="1" applyNumberFormat="1" applyFont="1"/>
    <xf numFmtId="178" fontId="6" fillId="0" borderId="0" xfId="1" applyNumberFormat="1" applyFont="1"/>
    <xf numFmtId="177" fontId="7" fillId="0" borderId="0" xfId="1" applyNumberFormat="1" applyFont="1"/>
    <xf numFmtId="178" fontId="6" fillId="0" borderId="0" xfId="1" applyNumberFormat="1" applyFont="1" applyAlignment="1">
      <alignment horizontal="centerContinuous"/>
    </xf>
    <xf numFmtId="178" fontId="6" fillId="0" borderId="0" xfId="1" applyNumberFormat="1" applyFont="1" applyAlignment="1">
      <alignment horizontal="right"/>
    </xf>
    <xf numFmtId="0" fontId="5" fillId="0" borderId="0" xfId="1" applyFont="1" applyBorder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7" fontId="6" fillId="0" borderId="2" xfId="1" applyNumberFormat="1" applyFont="1" applyBorder="1" applyAlignment="1">
      <alignment horizontal="distributed" vertical="center" justifyLastLine="1"/>
    </xf>
    <xf numFmtId="177" fontId="6" fillId="0" borderId="3" xfId="1" applyNumberFormat="1" applyFont="1" applyBorder="1" applyAlignment="1">
      <alignment horizontal="distributed" vertical="center" justifyLastLine="1"/>
    </xf>
    <xf numFmtId="177" fontId="6" fillId="0" borderId="4" xfId="1" applyNumberFormat="1" applyFont="1" applyBorder="1" applyAlignment="1">
      <alignment horizontal="distributed" vertical="center" justifyLastLine="1"/>
    </xf>
    <xf numFmtId="177" fontId="6" fillId="0" borderId="1" xfId="1" applyNumberFormat="1" applyFont="1" applyBorder="1" applyAlignment="1">
      <alignment horizontal="distributed" vertical="center" justifyLastLine="1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0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/>
    </xf>
    <xf numFmtId="177" fontId="9" fillId="0" borderId="6" xfId="1" applyNumberFormat="1" applyFont="1" applyBorder="1" applyAlignment="1">
      <alignment horizontal="center" vertical="center"/>
    </xf>
    <xf numFmtId="177" fontId="9" fillId="0" borderId="7" xfId="1" applyNumberFormat="1" applyFont="1" applyBorder="1" applyAlignment="1">
      <alignment horizontal="center" vertical="center"/>
    </xf>
    <xf numFmtId="177" fontId="9" fillId="0" borderId="8" xfId="1" applyNumberFormat="1" applyFont="1" applyBorder="1" applyAlignment="1">
      <alignment horizontal="center" vertical="center"/>
    </xf>
    <xf numFmtId="177" fontId="6" fillId="0" borderId="8" xfId="1" applyNumberFormat="1" applyFont="1" applyBorder="1" applyAlignment="1">
      <alignment horizontal="center" vertical="center"/>
    </xf>
    <xf numFmtId="177" fontId="6" fillId="0" borderId="9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/>
    </xf>
    <xf numFmtId="177" fontId="6" fillId="0" borderId="11" xfId="1" applyNumberFormat="1" applyFont="1" applyBorder="1" applyAlignment="1">
      <alignment horizontal="distributed" vertical="center"/>
    </xf>
    <xf numFmtId="178" fontId="6" fillId="0" borderId="12" xfId="1" applyNumberFormat="1" applyFont="1" applyBorder="1" applyAlignment="1">
      <alignment horizontal="center" vertical="center" wrapText="1"/>
    </xf>
    <xf numFmtId="177" fontId="7" fillId="0" borderId="13" xfId="1" applyNumberFormat="1" applyFont="1" applyBorder="1" applyAlignment="1">
      <alignment horizontal="distributed" vertical="center"/>
    </xf>
    <xf numFmtId="178" fontId="6" fillId="0" borderId="14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distributed" vertical="center"/>
    </xf>
    <xf numFmtId="179" fontId="10" fillId="0" borderId="15" xfId="1" applyNumberFormat="1" applyFont="1" applyBorder="1" applyAlignment="1">
      <alignment horizontal="distributed" vertical="center"/>
    </xf>
    <xf numFmtId="180" fontId="10" fillId="0" borderId="0" xfId="1" applyNumberFormat="1" applyFont="1" applyBorder="1" applyAlignment="1">
      <alignment horizontal="distributed" vertical="center" wrapText="1"/>
    </xf>
    <xf numFmtId="179" fontId="11" fillId="0" borderId="0" xfId="1" applyNumberFormat="1" applyFont="1" applyBorder="1" applyAlignment="1">
      <alignment horizontal="distributed" vertical="center"/>
    </xf>
    <xf numFmtId="0" fontId="6" fillId="0" borderId="16" xfId="1" applyFont="1" applyFill="1" applyBorder="1" applyAlignment="1">
      <alignment horizontal="right"/>
    </xf>
    <xf numFmtId="0" fontId="6" fillId="0" borderId="16" xfId="1" applyFont="1" applyFill="1" applyBorder="1" applyAlignment="1">
      <alignment horizontal="distributed" vertical="top"/>
    </xf>
    <xf numFmtId="179" fontId="12" fillId="0" borderId="17" xfId="1" applyNumberFormat="1" applyFont="1" applyFill="1" applyBorder="1" applyAlignment="1">
      <alignment vertical="top" shrinkToFit="1"/>
    </xf>
    <xf numFmtId="180" fontId="12" fillId="0" borderId="16" xfId="1" applyNumberFormat="1" applyFont="1" applyFill="1" applyBorder="1" applyAlignment="1">
      <alignment vertical="top" shrinkToFit="1"/>
    </xf>
    <xf numFmtId="179" fontId="12" fillId="0" borderId="16" xfId="1" applyNumberFormat="1" applyFont="1" applyFill="1" applyBorder="1" applyAlignment="1">
      <alignment vertical="top" shrinkToFit="1"/>
    </xf>
    <xf numFmtId="179" fontId="12" fillId="0" borderId="16" xfId="1" applyNumberFormat="1" applyFont="1" applyFill="1" applyBorder="1" applyAlignment="1">
      <alignment horizontal="right" vertical="top" shrinkToFit="1"/>
    </xf>
    <xf numFmtId="0" fontId="5" fillId="0" borderId="0" xfId="1" applyFont="1" applyAlignment="1">
      <alignment vertical="top"/>
    </xf>
    <xf numFmtId="0" fontId="5" fillId="0" borderId="0" xfId="1" applyFont="1" applyBorder="1" applyAlignment="1">
      <alignment vertical="top"/>
    </xf>
    <xf numFmtId="0" fontId="6" fillId="0" borderId="18" xfId="1" applyFont="1" applyFill="1" applyBorder="1" applyAlignment="1">
      <alignment horizontal="right"/>
    </xf>
    <xf numFmtId="0" fontId="6" fillId="0" borderId="18" xfId="1" applyFont="1" applyFill="1" applyBorder="1" applyAlignment="1">
      <alignment horizontal="distributed" vertical="top"/>
    </xf>
    <xf numFmtId="179" fontId="13" fillId="0" borderId="19" xfId="1" applyNumberFormat="1" applyFont="1" applyFill="1" applyBorder="1" applyAlignment="1">
      <alignment vertical="top" shrinkToFit="1"/>
    </xf>
    <xf numFmtId="180" fontId="12" fillId="0" borderId="18" xfId="1" applyNumberFormat="1" applyFont="1" applyFill="1" applyBorder="1" applyAlignment="1">
      <alignment vertical="top" shrinkToFit="1"/>
    </xf>
    <xf numFmtId="179" fontId="13" fillId="0" borderId="0" xfId="1" applyNumberFormat="1" applyFont="1" applyFill="1" applyBorder="1" applyAlignment="1">
      <alignment vertical="top" shrinkToFit="1"/>
    </xf>
    <xf numFmtId="180" fontId="12" fillId="0" borderId="0" xfId="1" applyNumberFormat="1" applyFont="1" applyFill="1" applyBorder="1" applyAlignment="1">
      <alignment vertical="top" shrinkToFit="1"/>
    </xf>
    <xf numFmtId="179" fontId="13" fillId="0" borderId="0" xfId="1" applyNumberFormat="1" applyFont="1" applyFill="1" applyBorder="1" applyAlignment="1">
      <alignment horizontal="right" vertical="top" shrinkToFit="1"/>
    </xf>
    <xf numFmtId="0" fontId="6" fillId="2" borderId="0" xfId="1" applyFont="1" applyFill="1" applyBorder="1" applyAlignment="1">
      <alignment horizontal="right"/>
    </xf>
    <xf numFmtId="0" fontId="6" fillId="2" borderId="0" xfId="1" applyFont="1" applyFill="1" applyBorder="1" applyAlignment="1">
      <alignment horizontal="distributed" vertical="top"/>
    </xf>
    <xf numFmtId="179" fontId="13" fillId="2" borderId="15" xfId="1" applyNumberFormat="1" applyFont="1" applyFill="1" applyBorder="1" applyAlignment="1">
      <alignment vertical="top" shrinkToFit="1"/>
    </xf>
    <xf numFmtId="180" fontId="12" fillId="2" borderId="0" xfId="1" applyNumberFormat="1" applyFont="1" applyFill="1" applyBorder="1" applyAlignment="1">
      <alignment vertical="top" shrinkToFit="1"/>
    </xf>
    <xf numFmtId="179" fontId="13" fillId="2" borderId="0" xfId="1" applyNumberFormat="1" applyFont="1" applyFill="1" applyBorder="1" applyAlignment="1">
      <alignment vertical="top" shrinkToFit="1"/>
    </xf>
    <xf numFmtId="179" fontId="13" fillId="2" borderId="0" xfId="1" applyNumberFormat="1" applyFont="1" applyFill="1" applyBorder="1" applyAlignment="1">
      <alignment horizontal="right" vertical="top" shrinkToFit="1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distributed" vertical="top"/>
    </xf>
    <xf numFmtId="179" fontId="13" fillId="0" borderId="15" xfId="1" applyNumberFormat="1" applyFont="1" applyFill="1" applyBorder="1" applyAlignment="1">
      <alignment vertical="top" shrinkToFit="1"/>
    </xf>
    <xf numFmtId="0" fontId="5" fillId="0" borderId="0" xfId="1" applyFont="1" applyFill="1" applyAlignment="1">
      <alignment vertical="top"/>
    </xf>
    <xf numFmtId="0" fontId="5" fillId="0" borderId="0" xfId="1" applyFont="1" applyFill="1" applyBorder="1" applyAlignment="1">
      <alignment vertical="top"/>
    </xf>
    <xf numFmtId="0" fontId="6" fillId="0" borderId="10" xfId="1" applyFont="1" applyBorder="1" applyAlignment="1">
      <alignment horizontal="right"/>
    </xf>
    <xf numFmtId="0" fontId="6" fillId="0" borderId="10" xfId="1" applyFont="1" applyBorder="1" applyAlignment="1">
      <alignment horizontal="distributed" vertical="top"/>
    </xf>
    <xf numFmtId="179" fontId="14" fillId="0" borderId="20" xfId="1" applyNumberFormat="1" applyFont="1" applyBorder="1" applyAlignment="1">
      <alignment vertical="top"/>
    </xf>
    <xf numFmtId="180" fontId="10" fillId="0" borderId="10" xfId="1" applyNumberFormat="1" applyFont="1" applyBorder="1" applyAlignment="1">
      <alignment vertical="top"/>
    </xf>
    <xf numFmtId="179" fontId="15" fillId="0" borderId="10" xfId="1" applyNumberFormat="1" applyFont="1" applyBorder="1" applyAlignment="1">
      <alignment vertical="top"/>
    </xf>
    <xf numFmtId="179" fontId="15" fillId="0" borderId="1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/>
    </xf>
    <xf numFmtId="177" fontId="6" fillId="0" borderId="0" xfId="1" applyNumberFormat="1" applyFont="1" applyBorder="1"/>
    <xf numFmtId="178" fontId="6" fillId="0" borderId="0" xfId="1" applyNumberFormat="1" applyFont="1" applyBorder="1"/>
    <xf numFmtId="177" fontId="7" fillId="0" borderId="0" xfId="1" applyNumberFormat="1" applyFont="1" applyBorder="1"/>
    <xf numFmtId="0" fontId="6" fillId="0" borderId="0" xfId="1" applyFont="1" applyBorder="1" applyAlignment="1">
      <alignment horizontal="distributed"/>
    </xf>
    <xf numFmtId="0" fontId="5" fillId="0" borderId="0" xfId="1" applyFont="1" applyBorder="1" applyAlignment="1">
      <alignment horizontal="distributed"/>
    </xf>
    <xf numFmtId="177" fontId="5" fillId="0" borderId="0" xfId="1" applyNumberFormat="1" applyFont="1"/>
    <xf numFmtId="178" fontId="5" fillId="0" borderId="0" xfId="1" applyNumberFormat="1" applyFont="1"/>
    <xf numFmtId="178" fontId="5" fillId="0" borderId="0" xfId="1" applyNumberFormat="1" applyFont="1" applyBorder="1"/>
    <xf numFmtId="0" fontId="5" fillId="3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3" borderId="21" xfId="0" applyFont="1" applyFill="1" applyBorder="1" applyAlignment="1">
      <alignment vertical="top"/>
    </xf>
    <xf numFmtId="0" fontId="5" fillId="0" borderId="21" xfId="0" applyFont="1" applyFill="1" applyBorder="1" applyAlignment="1">
      <alignment horizontal="right" vertical="top"/>
    </xf>
    <xf numFmtId="0" fontId="5" fillId="5" borderId="21" xfId="0" applyFont="1" applyFill="1" applyBorder="1" applyAlignment="1">
      <alignment horizontal="right" vertical="top"/>
    </xf>
    <xf numFmtId="0" fontId="16" fillId="0" borderId="21" xfId="1" applyFont="1" applyBorder="1" applyAlignment="1">
      <alignment horizontal="right"/>
    </xf>
    <xf numFmtId="0" fontId="5" fillId="0" borderId="0" xfId="0" applyFont="1" applyFill="1"/>
    <xf numFmtId="181" fontId="5" fillId="0" borderId="21" xfId="0" applyNumberFormat="1" applyFont="1" applyFill="1" applyBorder="1" applyAlignment="1">
      <alignment horizontal="right" vertical="top"/>
    </xf>
    <xf numFmtId="180" fontId="5" fillId="2" borderId="21" xfId="1" applyNumberFormat="1" applyFont="1" applyFill="1" applyBorder="1" applyAlignment="1">
      <alignment horizontal="right"/>
    </xf>
    <xf numFmtId="0" fontId="6" fillId="0" borderId="0" xfId="1" applyFont="1" applyBorder="1"/>
    <xf numFmtId="0" fontId="6" fillId="0" borderId="22" xfId="1" applyFont="1" applyBorder="1"/>
    <xf numFmtId="0" fontId="5" fillId="0" borderId="22" xfId="1" applyFont="1" applyBorder="1"/>
    <xf numFmtId="177" fontId="5" fillId="0" borderId="22" xfId="1" applyNumberFormat="1" applyFont="1" applyBorder="1"/>
    <xf numFmtId="178" fontId="5" fillId="0" borderId="22" xfId="1" applyNumberFormat="1" applyFont="1" applyBorder="1"/>
    <xf numFmtId="177" fontId="7" fillId="0" borderId="22" xfId="1" applyNumberFormat="1" applyFont="1" applyBorder="1"/>
    <xf numFmtId="0" fontId="17" fillId="0" borderId="0" xfId="0" applyFont="1" applyFill="1" applyBorder="1"/>
    <xf numFmtId="0" fontId="5" fillId="0" borderId="0" xfId="1" applyFont="1" applyFill="1" applyBorder="1"/>
    <xf numFmtId="0" fontId="18" fillId="0" borderId="0" xfId="1" applyFont="1" applyBorder="1"/>
    <xf numFmtId="0" fontId="19" fillId="0" borderId="0" xfId="1" applyFont="1" applyBorder="1"/>
    <xf numFmtId="177" fontId="19" fillId="0" borderId="0" xfId="1" applyNumberFormat="1" applyFont="1"/>
    <xf numFmtId="178" fontId="19" fillId="0" borderId="0" xfId="1" applyNumberFormat="1" applyFont="1"/>
    <xf numFmtId="178" fontId="19" fillId="0" borderId="0" xfId="1" applyNumberFormat="1" applyFont="1" applyBorder="1"/>
    <xf numFmtId="0" fontId="5" fillId="0" borderId="0" xfId="0" applyFont="1" applyFill="1" applyBorder="1"/>
    <xf numFmtId="0" fontId="6" fillId="0" borderId="0" xfId="0" applyFont="1" applyFill="1" applyBorder="1"/>
    <xf numFmtId="0" fontId="20" fillId="0" borderId="0" xfId="0" applyFont="1" applyFill="1" applyBorder="1"/>
    <xf numFmtId="0" fontId="19" fillId="0" borderId="0" xfId="1" applyFont="1" applyBorder="1" applyAlignment="1">
      <alignment horizontal="distributed"/>
    </xf>
    <xf numFmtId="0" fontId="7" fillId="0" borderId="0" xfId="1" applyFont="1" applyBorder="1" applyAlignment="1">
      <alignment horizontal="distributed"/>
    </xf>
    <xf numFmtId="0" fontId="16" fillId="0" borderId="0" xfId="0" applyFont="1" applyFill="1" applyBorder="1"/>
    <xf numFmtId="0" fontId="19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177" fontId="5" fillId="0" borderId="0" xfId="1" applyNumberFormat="1" applyFont="1" applyBorder="1"/>
  </cellXfs>
  <cellStyles count="2">
    <cellStyle name="一般" xfId="0" builtinId="0"/>
    <cellStyle name="一般_澎湖縣預算執行--歲入(按來源別分" xfId="1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7.6376554174067496E-2"/>
          <c:y val="0.11301388761151475"/>
          <c:w val="0.77797513321492118"/>
          <c:h val="0.67465866240813555"/>
        </c:manualLayout>
      </c:layout>
      <c:barChart>
        <c:barDir val="col"/>
        <c:grouping val="clustered"/>
        <c:ser>
          <c:idx val="1"/>
          <c:order val="0"/>
          <c:tx>
            <c:strRef>
              <c:f>'04.歲入預算執行(按來源別)(4)'!$O$23</c:f>
              <c:strCache>
                <c:ptCount val="1"/>
                <c:pt idx="0">
                  <c:v>實收納庫累計數占預算數比率</c:v>
                </c:pt>
              </c:strCache>
            </c:strRef>
          </c:tx>
          <c:spPr>
            <a:gradFill rotWithShape="0">
              <a:gsLst>
                <a:gs pos="0">
                  <a:srgbClr val="FF9900">
                    <a:gamma/>
                    <a:shade val="46275"/>
                    <a:invGamma/>
                  </a:srgbClr>
                </a:gs>
                <a:gs pos="50000">
                  <a:srgbClr val="FF9900"/>
                </a:gs>
                <a:gs pos="100000">
                  <a:srgbClr val="FF9900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cat>
            <c:strRef>
              <c:f>'04.歲入預算執行(按來源別)(4)'!$N$24:$N$28</c:f>
              <c:strCache>
                <c:ptCount val="5"/>
                <c:pt idx="0">
                  <c:v>其他收入</c:v>
                </c:pt>
                <c:pt idx="1">
                  <c:v>規費收入</c:v>
                </c:pt>
                <c:pt idx="2">
                  <c:v>罰款及賠償收入</c:v>
                </c:pt>
                <c:pt idx="3">
                  <c:v>財產收入</c:v>
                </c:pt>
                <c:pt idx="4">
                  <c:v>稅課收入</c:v>
                </c:pt>
              </c:strCache>
            </c:strRef>
          </c:cat>
          <c:val>
            <c:numRef>
              <c:f>'04.歲入預算執行(按來源別)(4)'!$O$24:$O$28</c:f>
              <c:numCache>
                <c:formatCode>#,##0.00;\-#,##0.00;"－";@</c:formatCode>
                <c:ptCount val="5"/>
                <c:pt idx="0">
                  <c:v>65.574049965904152</c:v>
                </c:pt>
                <c:pt idx="1">
                  <c:v>55.217912531488054</c:v>
                </c:pt>
                <c:pt idx="2">
                  <c:v>54.222623966942152</c:v>
                </c:pt>
                <c:pt idx="3">
                  <c:v>52.686228648380464</c:v>
                </c:pt>
                <c:pt idx="4">
                  <c:v>51.793684889012503</c:v>
                </c:pt>
              </c:numCache>
            </c:numRef>
          </c:val>
        </c:ser>
        <c:ser>
          <c:idx val="2"/>
          <c:order val="1"/>
          <c:tx>
            <c:strRef>
              <c:f>'04.歲入預算執行(按來源別)(4)'!$P$23</c:f>
              <c:strCache>
                <c:ptCount val="1"/>
                <c:pt idx="0">
                  <c:v>實收納庫累計數占分配數比率</c:v>
                </c:pt>
              </c:strCache>
            </c:strRef>
          </c:tx>
          <c:spPr>
            <a:gradFill rotWithShape="0">
              <a:gsLst>
                <a:gs pos="0">
                  <a:srgbClr val="FFFF99">
                    <a:gamma/>
                    <a:shade val="66275"/>
                    <a:invGamma/>
                  </a:srgbClr>
                </a:gs>
                <a:gs pos="100000">
                  <a:srgbClr val="FFFF99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cat>
            <c:strRef>
              <c:f>'04.歲入預算執行(按來源別)(4)'!$N$24:$N$28</c:f>
              <c:strCache>
                <c:ptCount val="5"/>
                <c:pt idx="0">
                  <c:v>其他收入</c:v>
                </c:pt>
                <c:pt idx="1">
                  <c:v>規費收入</c:v>
                </c:pt>
                <c:pt idx="2">
                  <c:v>罰款及賠償收入</c:v>
                </c:pt>
                <c:pt idx="3">
                  <c:v>財產收入</c:v>
                </c:pt>
                <c:pt idx="4">
                  <c:v>稅課收入</c:v>
                </c:pt>
              </c:strCache>
            </c:strRef>
          </c:cat>
          <c:val>
            <c:numRef>
              <c:f>'04.歲入預算執行(按來源別)(4)'!$P$24:$P$28</c:f>
              <c:numCache>
                <c:formatCode>#,##0.00;\-#,##0.00;"－";@</c:formatCode>
                <c:ptCount val="5"/>
                <c:pt idx="0">
                  <c:v>190.47854859766804</c:v>
                </c:pt>
                <c:pt idx="1">
                  <c:v>123.30356991579268</c:v>
                </c:pt>
                <c:pt idx="2">
                  <c:v>118.44851904090268</c:v>
                </c:pt>
                <c:pt idx="3">
                  <c:v>111.35495468504233</c:v>
                </c:pt>
                <c:pt idx="4">
                  <c:v>107.44170088455351</c:v>
                </c:pt>
              </c:numCache>
            </c:numRef>
          </c:val>
        </c:ser>
        <c:axId val="143354880"/>
        <c:axId val="202851072"/>
      </c:barChart>
      <c:catAx>
        <c:axId val="143354880"/>
        <c:scaling>
          <c:orientation val="minMax"/>
        </c:scaling>
        <c:axPos val="b"/>
        <c:numFmt formatCode="General" sourceLinked="1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9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02851072"/>
        <c:crosses val="autoZero"/>
        <c:auto val="1"/>
        <c:lblAlgn val="ctr"/>
        <c:lblOffset val="100"/>
        <c:tickLblSkip val="1"/>
        <c:tickMarkSkip val="1"/>
      </c:catAx>
      <c:valAx>
        <c:axId val="2028510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4335488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92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</c:legendEntry>
      <c:legendEntry>
        <c:idx val="1"/>
        <c:txPr>
          <a:bodyPr/>
          <a:lstStyle/>
          <a:p>
            <a:pPr>
              <a:defRPr sz="92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</c:legendEntry>
      <c:layout>
        <c:manualLayout>
          <c:xMode val="edge"/>
          <c:yMode val="edge"/>
          <c:x val="0.63943161634103118"/>
          <c:y val="1.7123287671232879E-2"/>
          <c:w val="0.24689165186500894"/>
          <c:h val="0.2534250170783448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825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38100</xdr:rowOff>
    </xdr:from>
    <xdr:to>
      <xdr:col>8</xdr:col>
      <xdr:colOff>504825</xdr:colOff>
      <xdr:row>34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552450</xdr:colOff>
      <xdr:row>20</xdr:row>
      <xdr:rowOff>95250</xdr:rowOff>
    </xdr:from>
    <xdr:ext cx="828675" cy="21907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52450" y="3952875"/>
          <a:ext cx="828675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細明體"/>
              <a:ea typeface="細明體"/>
            </a:rPr>
            <a:t>執行率前五名</a:t>
          </a:r>
        </a:p>
      </xdr:txBody>
    </xdr:sp>
    <xdr:clientData/>
  </xdr:oneCellAnchor>
  <xdr:twoCellAnchor>
    <xdr:from>
      <xdr:col>0</xdr:col>
      <xdr:colOff>19050</xdr:colOff>
      <xdr:row>35</xdr:row>
      <xdr:rowOff>85725</xdr:rowOff>
    </xdr:from>
    <xdr:to>
      <xdr:col>8</xdr:col>
      <xdr:colOff>495300</xdr:colOff>
      <xdr:row>43</xdr:row>
      <xdr:rowOff>180975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9050" y="6800850"/>
          <a:ext cx="5334000" cy="1885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季歲入實收納庫累計數為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3,501,311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千元，執行率占歲入累計分配數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96.44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％，其中執行率最高之科目為其他收入達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190.48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％，規費收入執行率為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123.30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％次之，再其次為罰款及賠償收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入執行率為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118.45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0.00936</cdr:x>
      <cdr:y>0.01706</cdr:y>
    </cdr:from>
    <cdr:to>
      <cdr:x>0.06068</cdr:x>
      <cdr:y>0.09554</cdr:y>
    </cdr:to>
    <cdr:sp macro="" textlink="">
      <cdr:nvSpPr>
        <cdr:cNvPr id="1198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438" y="50800"/>
          <a:ext cx="275716" cy="2190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％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showGridLines="0" tabSelected="1" workbookViewId="0">
      <selection sqref="A1:I1"/>
    </sheetView>
  </sheetViews>
  <sheetFormatPr defaultRowHeight="16.5"/>
  <cols>
    <col min="1" max="1" width="17.625" style="89" customWidth="1"/>
    <col min="2" max="2" width="0.375" style="11" customWidth="1"/>
    <col min="3" max="3" width="8.125" style="75" customWidth="1"/>
    <col min="4" max="4" width="7.125" style="76" customWidth="1"/>
    <col min="5" max="5" width="8.125" style="8" customWidth="1"/>
    <col min="6" max="6" width="7.125" style="76" customWidth="1"/>
    <col min="7" max="7" width="8.125" style="8" customWidth="1"/>
    <col min="8" max="8" width="7.125" style="76" customWidth="1"/>
    <col min="9" max="9" width="7.125" style="77" customWidth="1"/>
    <col min="10" max="10" width="0.875" style="4" customWidth="1"/>
    <col min="11" max="11" width="3.625" style="4" hidden="1" customWidth="1"/>
    <col min="12" max="13" width="4.625" style="4" hidden="1" customWidth="1"/>
    <col min="14" max="15" width="12.625" style="4" hidden="1" customWidth="1"/>
    <col min="16" max="34" width="0" style="4" hidden="1" customWidth="1"/>
    <col min="35" max="16384" width="9" style="4"/>
  </cols>
  <sheetData>
    <row r="1" spans="1:12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3"/>
    </row>
    <row r="2" spans="1:12" ht="15" customHeight="1" thickBot="1">
      <c r="A2" s="5"/>
      <c r="B2" s="5"/>
      <c r="C2" s="6"/>
      <c r="D2" s="7"/>
      <c r="F2" s="7"/>
      <c r="H2" s="9"/>
      <c r="I2" s="10" t="s">
        <v>1</v>
      </c>
      <c r="L2" s="11"/>
    </row>
    <row r="3" spans="1:12" s="18" customFormat="1" ht="15" customHeight="1">
      <c r="A3" s="12" t="s">
        <v>2</v>
      </c>
      <c r="B3" s="13"/>
      <c r="C3" s="14" t="s">
        <v>3</v>
      </c>
      <c r="D3" s="15"/>
      <c r="E3" s="16" t="s">
        <v>4</v>
      </c>
      <c r="F3" s="15"/>
      <c r="G3" s="16" t="s">
        <v>5</v>
      </c>
      <c r="H3" s="17"/>
      <c r="I3" s="17"/>
      <c r="L3" s="19"/>
    </row>
    <row r="4" spans="1:12" s="18" customFormat="1" ht="15" customHeight="1">
      <c r="A4" s="20"/>
      <c r="B4" s="21"/>
      <c r="C4" s="22" t="s">
        <v>6</v>
      </c>
      <c r="D4" s="23"/>
      <c r="E4" s="24" t="s">
        <v>7</v>
      </c>
      <c r="F4" s="23"/>
      <c r="G4" s="25" t="str">
        <f>E4</f>
        <v>103.1 - 103.6</v>
      </c>
      <c r="H4" s="26"/>
      <c r="I4" s="26"/>
      <c r="L4" s="19"/>
    </row>
    <row r="5" spans="1:12" s="18" customFormat="1" ht="27.95" customHeight="1" thickBot="1">
      <c r="A5" s="27"/>
      <c r="B5" s="28"/>
      <c r="C5" s="29" t="s">
        <v>8</v>
      </c>
      <c r="D5" s="30" t="s">
        <v>9</v>
      </c>
      <c r="E5" s="31" t="s">
        <v>8</v>
      </c>
      <c r="F5" s="30" t="s">
        <v>9</v>
      </c>
      <c r="G5" s="31" t="s">
        <v>8</v>
      </c>
      <c r="H5" s="30" t="s">
        <v>10</v>
      </c>
      <c r="I5" s="32" t="s">
        <v>11</v>
      </c>
      <c r="L5" s="19"/>
    </row>
    <row r="6" spans="1:12" s="18" customFormat="1" ht="9.9499999999999993" customHeight="1">
      <c r="A6" s="33"/>
      <c r="B6" s="33"/>
      <c r="C6" s="34"/>
      <c r="D6" s="35"/>
      <c r="E6" s="36"/>
      <c r="F6" s="35"/>
      <c r="G6" s="36"/>
      <c r="H6" s="35"/>
      <c r="I6" s="35"/>
      <c r="L6" s="19"/>
    </row>
    <row r="7" spans="1:12" s="43" customFormat="1" ht="15" customHeight="1">
      <c r="A7" s="37" t="s">
        <v>12</v>
      </c>
      <c r="B7" s="38"/>
      <c r="C7" s="39">
        <f>SUM(C8:C18)</f>
        <v>7130589</v>
      </c>
      <c r="D7" s="40">
        <f t="shared" ref="D7:D18" si="0">ROUND(C7/$C$7*100,2)</f>
        <v>100</v>
      </c>
      <c r="E7" s="41">
        <v>3629278</v>
      </c>
      <c r="F7" s="40">
        <f t="shared" ref="F7:F18" si="1">ROUND(E7/$C$7*100,2)</f>
        <v>50.9</v>
      </c>
      <c r="G7" s="42">
        <v>3501311</v>
      </c>
      <c r="H7" s="40">
        <f t="shared" ref="H7:H17" si="2">IF(C7=0,0,G7/C7*100)</f>
        <v>49.102689833897308</v>
      </c>
      <c r="I7" s="40">
        <f t="shared" ref="I7:I17" si="3">IF(E7=0,0,G7/E7*100)</f>
        <v>96.47403698476667</v>
      </c>
      <c r="L7" s="44"/>
    </row>
    <row r="8" spans="1:12" s="43" customFormat="1" ht="15" customHeight="1">
      <c r="A8" s="45" t="s">
        <v>13</v>
      </c>
      <c r="B8" s="46"/>
      <c r="C8" s="47">
        <f t="shared" ref="C8:C18" si="4">E8+G8</f>
        <v>1880347</v>
      </c>
      <c r="D8" s="48">
        <f t="shared" si="0"/>
        <v>26.37</v>
      </c>
      <c r="E8" s="49">
        <v>906446</v>
      </c>
      <c r="F8" s="50">
        <f>ROUND(E8/$C$7*100,2)</f>
        <v>12.71</v>
      </c>
      <c r="G8" s="51">
        <v>973901</v>
      </c>
      <c r="H8" s="50">
        <f t="shared" si="2"/>
        <v>51.793684889012503</v>
      </c>
      <c r="I8" s="50">
        <f t="shared" si="3"/>
        <v>107.44170088455351</v>
      </c>
      <c r="L8" s="43">
        <f>RANK(I8,$I$8:$I$18)</f>
        <v>5</v>
      </c>
    </row>
    <row r="9" spans="1:12" s="43" customFormat="1" ht="15" customHeight="1">
      <c r="A9" s="52" t="s">
        <v>14</v>
      </c>
      <c r="B9" s="53"/>
      <c r="C9" s="54">
        <f t="shared" si="4"/>
        <v>0</v>
      </c>
      <c r="D9" s="55">
        <f t="shared" si="0"/>
        <v>0</v>
      </c>
      <c r="E9" s="56">
        <v>0</v>
      </c>
      <c r="F9" s="55">
        <f t="shared" si="1"/>
        <v>0</v>
      </c>
      <c r="G9" s="57">
        <v>0</v>
      </c>
      <c r="H9" s="55">
        <f t="shared" si="2"/>
        <v>0</v>
      </c>
      <c r="I9" s="55">
        <f t="shared" si="3"/>
        <v>0</v>
      </c>
      <c r="L9" s="43">
        <f t="shared" ref="L9:L18" si="5">RANK(I9,$I$8:$I$18)</f>
        <v>8</v>
      </c>
    </row>
    <row r="10" spans="1:12" s="43" customFormat="1" ht="15" customHeight="1">
      <c r="A10" s="58" t="s">
        <v>15</v>
      </c>
      <c r="B10" s="59"/>
      <c r="C10" s="60">
        <f t="shared" si="4"/>
        <v>15488</v>
      </c>
      <c r="D10" s="50">
        <f t="shared" si="0"/>
        <v>0.22</v>
      </c>
      <c r="E10" s="49">
        <v>7090</v>
      </c>
      <c r="F10" s="50">
        <f t="shared" si="1"/>
        <v>0.1</v>
      </c>
      <c r="G10" s="51">
        <v>8398</v>
      </c>
      <c r="H10" s="50">
        <f t="shared" si="2"/>
        <v>54.222623966942152</v>
      </c>
      <c r="I10" s="50">
        <f t="shared" si="3"/>
        <v>118.44851904090268</v>
      </c>
      <c r="L10" s="43">
        <f t="shared" si="5"/>
        <v>3</v>
      </c>
    </row>
    <row r="11" spans="1:12" s="43" customFormat="1" ht="15" customHeight="1">
      <c r="A11" s="52" t="s">
        <v>16</v>
      </c>
      <c r="B11" s="53"/>
      <c r="C11" s="54">
        <f t="shared" si="4"/>
        <v>131796</v>
      </c>
      <c r="D11" s="55">
        <f t="shared" si="0"/>
        <v>1.85</v>
      </c>
      <c r="E11" s="56">
        <v>59021</v>
      </c>
      <c r="F11" s="55">
        <v>0.84</v>
      </c>
      <c r="G11" s="57">
        <v>72775</v>
      </c>
      <c r="H11" s="55">
        <f t="shared" si="2"/>
        <v>55.217912531488054</v>
      </c>
      <c r="I11" s="55">
        <f t="shared" si="3"/>
        <v>123.30356991579268</v>
      </c>
      <c r="L11" s="43">
        <f t="shared" si="5"/>
        <v>2</v>
      </c>
    </row>
    <row r="12" spans="1:12" s="43" customFormat="1" ht="15" customHeight="1">
      <c r="A12" s="58" t="s">
        <v>17</v>
      </c>
      <c r="B12" s="59"/>
      <c r="C12" s="60">
        <f t="shared" si="4"/>
        <v>0</v>
      </c>
      <c r="D12" s="50">
        <f t="shared" si="0"/>
        <v>0</v>
      </c>
      <c r="E12" s="49">
        <v>0</v>
      </c>
      <c r="F12" s="50">
        <f t="shared" si="1"/>
        <v>0</v>
      </c>
      <c r="G12" s="51">
        <v>0</v>
      </c>
      <c r="H12" s="50">
        <f t="shared" si="2"/>
        <v>0</v>
      </c>
      <c r="I12" s="50">
        <f t="shared" si="3"/>
        <v>0</v>
      </c>
      <c r="L12" s="43">
        <f t="shared" si="5"/>
        <v>8</v>
      </c>
    </row>
    <row r="13" spans="1:12" s="43" customFormat="1" ht="15" customHeight="1">
      <c r="A13" s="52" t="s">
        <v>18</v>
      </c>
      <c r="B13" s="53"/>
      <c r="C13" s="54">
        <f t="shared" si="4"/>
        <v>28218</v>
      </c>
      <c r="D13" s="55">
        <f t="shared" si="0"/>
        <v>0.4</v>
      </c>
      <c r="E13" s="56">
        <v>13351</v>
      </c>
      <c r="F13" s="55">
        <f t="shared" si="1"/>
        <v>0.19</v>
      </c>
      <c r="G13" s="57">
        <v>14867</v>
      </c>
      <c r="H13" s="55">
        <f t="shared" si="2"/>
        <v>52.686228648380464</v>
      </c>
      <c r="I13" s="55">
        <f t="shared" si="3"/>
        <v>111.35495468504233</v>
      </c>
      <c r="L13" s="43">
        <f t="shared" si="5"/>
        <v>4</v>
      </c>
    </row>
    <row r="14" spans="1:12" s="43" customFormat="1" ht="15" customHeight="1">
      <c r="A14" s="58" t="s">
        <v>19</v>
      </c>
      <c r="B14" s="59"/>
      <c r="C14" s="60">
        <f t="shared" si="4"/>
        <v>0</v>
      </c>
      <c r="D14" s="50">
        <f t="shared" si="0"/>
        <v>0</v>
      </c>
      <c r="E14" s="49">
        <v>0</v>
      </c>
      <c r="F14" s="50">
        <f t="shared" si="1"/>
        <v>0</v>
      </c>
      <c r="G14" s="51">
        <v>0</v>
      </c>
      <c r="H14" s="50">
        <f t="shared" si="2"/>
        <v>0</v>
      </c>
      <c r="I14" s="50">
        <f t="shared" si="3"/>
        <v>0</v>
      </c>
      <c r="L14" s="43">
        <f t="shared" si="5"/>
        <v>8</v>
      </c>
    </row>
    <row r="15" spans="1:12" s="43" customFormat="1" ht="15" customHeight="1">
      <c r="A15" s="52" t="s">
        <v>20</v>
      </c>
      <c r="B15" s="53"/>
      <c r="C15" s="54">
        <f t="shared" si="4"/>
        <v>4868011</v>
      </c>
      <c r="D15" s="55">
        <f t="shared" si="0"/>
        <v>68.27</v>
      </c>
      <c r="E15" s="56">
        <v>2569361</v>
      </c>
      <c r="F15" s="55">
        <f t="shared" si="1"/>
        <v>36.03</v>
      </c>
      <c r="G15" s="57">
        <v>2298650</v>
      </c>
      <c r="H15" s="55">
        <f t="shared" si="2"/>
        <v>47.219490670830453</v>
      </c>
      <c r="I15" s="55">
        <f t="shared" si="3"/>
        <v>89.46387837287169</v>
      </c>
      <c r="L15" s="43">
        <f t="shared" si="5"/>
        <v>6</v>
      </c>
    </row>
    <row r="16" spans="1:12" s="43" customFormat="1" ht="15" customHeight="1">
      <c r="A16" s="58" t="s">
        <v>21</v>
      </c>
      <c r="B16" s="59"/>
      <c r="C16" s="60">
        <f t="shared" si="4"/>
        <v>13157</v>
      </c>
      <c r="D16" s="50">
        <f t="shared" si="0"/>
        <v>0.18</v>
      </c>
      <c r="E16" s="49">
        <v>7370</v>
      </c>
      <c r="F16" s="50">
        <f t="shared" si="1"/>
        <v>0.1</v>
      </c>
      <c r="G16" s="51">
        <v>5787</v>
      </c>
      <c r="H16" s="50">
        <f t="shared" si="2"/>
        <v>43.984190924982897</v>
      </c>
      <c r="I16" s="50">
        <f t="shared" si="3"/>
        <v>78.521031207598369</v>
      </c>
      <c r="L16" s="43">
        <f t="shared" si="5"/>
        <v>7</v>
      </c>
    </row>
    <row r="17" spans="1:16" s="43" customFormat="1" ht="15" customHeight="1">
      <c r="A17" s="52" t="s">
        <v>22</v>
      </c>
      <c r="B17" s="53"/>
      <c r="C17" s="54">
        <f t="shared" si="4"/>
        <v>0</v>
      </c>
      <c r="D17" s="55">
        <f t="shared" si="0"/>
        <v>0</v>
      </c>
      <c r="E17" s="56">
        <v>0</v>
      </c>
      <c r="F17" s="55">
        <f t="shared" si="1"/>
        <v>0</v>
      </c>
      <c r="G17" s="57">
        <v>0</v>
      </c>
      <c r="H17" s="55">
        <f t="shared" si="2"/>
        <v>0</v>
      </c>
      <c r="I17" s="55">
        <f t="shared" si="3"/>
        <v>0</v>
      </c>
      <c r="L17" s="43">
        <f t="shared" si="5"/>
        <v>8</v>
      </c>
      <c r="M17" s="44"/>
    </row>
    <row r="18" spans="1:16" s="61" customFormat="1" ht="15" customHeight="1">
      <c r="A18" s="58" t="s">
        <v>23</v>
      </c>
      <c r="B18" s="59"/>
      <c r="C18" s="60">
        <f t="shared" si="4"/>
        <v>193572</v>
      </c>
      <c r="D18" s="50">
        <f t="shared" si="0"/>
        <v>2.71</v>
      </c>
      <c r="E18" s="49">
        <v>66639</v>
      </c>
      <c r="F18" s="50">
        <f t="shared" si="1"/>
        <v>0.93</v>
      </c>
      <c r="G18" s="51">
        <v>126933</v>
      </c>
      <c r="H18" s="50">
        <f>IF(C18=0,0,G18/C18*100)</f>
        <v>65.574049965904152</v>
      </c>
      <c r="I18" s="50">
        <f>IF(E18=0,0,G18/E18*100)</f>
        <v>190.47854859766804</v>
      </c>
      <c r="L18" s="43">
        <f t="shared" si="5"/>
        <v>1</v>
      </c>
      <c r="M18" s="62"/>
    </row>
    <row r="19" spans="1:16" s="43" customFormat="1" ht="9.9499999999999993" customHeight="1" thickBot="1">
      <c r="A19" s="63"/>
      <c r="B19" s="64"/>
      <c r="C19" s="65"/>
      <c r="D19" s="66"/>
      <c r="E19" s="67"/>
      <c r="F19" s="66"/>
      <c r="G19" s="68"/>
      <c r="H19" s="66"/>
      <c r="I19" s="66"/>
      <c r="L19" s="44"/>
      <c r="M19" s="44"/>
    </row>
    <row r="20" spans="1:16" ht="15" customHeight="1">
      <c r="A20" s="69" t="s">
        <v>24</v>
      </c>
      <c r="B20" s="69"/>
      <c r="C20" s="70"/>
      <c r="D20" s="71"/>
      <c r="E20" s="72"/>
      <c r="F20" s="71"/>
      <c r="G20" s="72"/>
      <c r="H20" s="71"/>
      <c r="I20" s="71"/>
      <c r="L20" s="11"/>
      <c r="M20" s="11"/>
    </row>
    <row r="21" spans="1:16" ht="15" customHeight="1">
      <c r="A21" s="73"/>
      <c r="B21" s="74"/>
      <c r="L21" s="11"/>
      <c r="M21" s="11"/>
    </row>
    <row r="22" spans="1:16" ht="15" customHeight="1">
      <c r="A22" s="73"/>
      <c r="B22" s="74"/>
      <c r="K22" s="78"/>
      <c r="L22" s="79" t="s">
        <v>25</v>
      </c>
      <c r="M22" s="80"/>
    </row>
    <row r="23" spans="1:16" ht="15" customHeight="1">
      <c r="A23" s="73"/>
      <c r="B23" s="74"/>
      <c r="K23" s="81"/>
      <c r="L23" s="82"/>
      <c r="M23" s="83" t="s">
        <v>26</v>
      </c>
      <c r="N23" s="84" t="s">
        <v>27</v>
      </c>
      <c r="O23" s="85" t="s">
        <v>28</v>
      </c>
      <c r="P23" s="85" t="s">
        <v>29</v>
      </c>
    </row>
    <row r="24" spans="1:16" ht="15" customHeight="1">
      <c r="A24" s="73"/>
      <c r="B24" s="74"/>
      <c r="K24" s="86"/>
      <c r="L24" s="83">
        <f t="shared" ref="L24:L34" si="6">RANK(O24,$O$24:$O$34)</f>
        <v>1</v>
      </c>
      <c r="M24" s="87">
        <v>-11</v>
      </c>
      <c r="N24" s="88" t="s">
        <v>30</v>
      </c>
      <c r="O24" s="88">
        <f>H$18</f>
        <v>65.574049965904152</v>
      </c>
      <c r="P24" s="88">
        <f>I$18</f>
        <v>190.47854859766804</v>
      </c>
    </row>
    <row r="25" spans="1:16" ht="15" customHeight="1">
      <c r="A25" s="73"/>
      <c r="B25" s="74"/>
      <c r="L25" s="83">
        <f t="shared" si="6"/>
        <v>2</v>
      </c>
      <c r="M25" s="87">
        <v>-4</v>
      </c>
      <c r="N25" s="88" t="s">
        <v>31</v>
      </c>
      <c r="O25" s="88">
        <f>H$11</f>
        <v>55.217912531488054</v>
      </c>
      <c r="P25" s="88">
        <f>I$11</f>
        <v>123.30356991579268</v>
      </c>
    </row>
    <row r="26" spans="1:16" ht="15" customHeight="1">
      <c r="A26" s="73"/>
      <c r="B26" s="74"/>
      <c r="L26" s="83">
        <f t="shared" si="6"/>
        <v>3</v>
      </c>
      <c r="M26" s="87">
        <v>-3</v>
      </c>
      <c r="N26" s="88" t="s">
        <v>15</v>
      </c>
      <c r="O26" s="88">
        <f>H$10</f>
        <v>54.222623966942152</v>
      </c>
      <c r="P26" s="88">
        <f>I$10</f>
        <v>118.44851904090268</v>
      </c>
    </row>
    <row r="27" spans="1:16" ht="15" customHeight="1">
      <c r="L27" s="83">
        <f t="shared" si="6"/>
        <v>4</v>
      </c>
      <c r="M27" s="87">
        <v>-6</v>
      </c>
      <c r="N27" s="88" t="s">
        <v>18</v>
      </c>
      <c r="O27" s="88">
        <f>H$13</f>
        <v>52.686228648380464</v>
      </c>
      <c r="P27" s="88">
        <f>I$13</f>
        <v>111.35495468504233</v>
      </c>
    </row>
    <row r="28" spans="1:16" ht="15" customHeight="1">
      <c r="L28" s="83">
        <f t="shared" si="6"/>
        <v>5</v>
      </c>
      <c r="M28" s="87">
        <v>-1</v>
      </c>
      <c r="N28" s="88" t="s">
        <v>32</v>
      </c>
      <c r="O28" s="88">
        <f>H$8</f>
        <v>51.793684889012503</v>
      </c>
      <c r="P28" s="88">
        <f>I$8</f>
        <v>107.44170088455351</v>
      </c>
    </row>
    <row r="29" spans="1:16" ht="15" customHeight="1">
      <c r="L29" s="83">
        <f t="shared" si="6"/>
        <v>6</v>
      </c>
      <c r="M29" s="87">
        <v>-8</v>
      </c>
      <c r="N29" s="88" t="s">
        <v>20</v>
      </c>
      <c r="O29" s="88">
        <f>H$15</f>
        <v>47.219490670830453</v>
      </c>
      <c r="P29" s="88">
        <f>I$15</f>
        <v>89.46387837287169</v>
      </c>
    </row>
    <row r="30" spans="1:16" ht="15" customHeight="1">
      <c r="L30" s="83">
        <f t="shared" si="6"/>
        <v>7</v>
      </c>
      <c r="M30" s="87">
        <v>-9</v>
      </c>
      <c r="N30" s="88" t="s">
        <v>21</v>
      </c>
      <c r="O30" s="88">
        <f>H$16</f>
        <v>43.984190924982897</v>
      </c>
      <c r="P30" s="88">
        <f>I$16</f>
        <v>78.521031207598369</v>
      </c>
    </row>
    <row r="31" spans="1:16" ht="15" customHeight="1">
      <c r="L31" s="83">
        <f t="shared" si="6"/>
        <v>8</v>
      </c>
      <c r="M31" s="87">
        <v>-7</v>
      </c>
      <c r="N31" s="88" t="s">
        <v>33</v>
      </c>
      <c r="O31" s="88">
        <f>H$14</f>
        <v>0</v>
      </c>
      <c r="P31" s="88">
        <f>I$14</f>
        <v>0</v>
      </c>
    </row>
    <row r="32" spans="1:16" ht="15" customHeight="1">
      <c r="L32" s="83">
        <f t="shared" si="6"/>
        <v>8</v>
      </c>
      <c r="M32" s="87">
        <v>-10</v>
      </c>
      <c r="N32" s="88" t="s">
        <v>22</v>
      </c>
      <c r="O32" s="88">
        <f>H$17</f>
        <v>0</v>
      </c>
      <c r="P32" s="88">
        <f>I$17</f>
        <v>0</v>
      </c>
    </row>
    <row r="33" spans="1:16" ht="15" customHeight="1">
      <c r="L33" s="83">
        <f t="shared" si="6"/>
        <v>8</v>
      </c>
      <c r="M33" s="87">
        <v>-5</v>
      </c>
      <c r="N33" s="88" t="s">
        <v>17</v>
      </c>
      <c r="O33" s="88">
        <f>H$12</f>
        <v>0</v>
      </c>
      <c r="P33" s="88">
        <f>I$12</f>
        <v>0</v>
      </c>
    </row>
    <row r="34" spans="1:16" ht="15" customHeight="1">
      <c r="L34" s="83">
        <f t="shared" si="6"/>
        <v>8</v>
      </c>
      <c r="M34" s="87">
        <v>-2</v>
      </c>
      <c r="N34" s="88" t="s">
        <v>14</v>
      </c>
      <c r="O34" s="88">
        <f>H$9</f>
        <v>0</v>
      </c>
      <c r="P34" s="88">
        <f>I$9</f>
        <v>0</v>
      </c>
    </row>
    <row r="35" spans="1:16" ht="15" customHeight="1" thickBot="1">
      <c r="A35" s="90"/>
      <c r="B35" s="91"/>
      <c r="C35" s="92"/>
      <c r="D35" s="93"/>
      <c r="E35" s="94"/>
      <c r="F35" s="93"/>
      <c r="G35" s="94"/>
      <c r="H35" s="93"/>
      <c r="I35" s="93"/>
      <c r="K35" s="95"/>
      <c r="L35" s="95"/>
      <c r="M35" s="95"/>
      <c r="N35" s="95"/>
      <c r="O35" s="95"/>
      <c r="P35" s="96"/>
    </row>
    <row r="36" spans="1:16" ht="15" customHeight="1" thickTop="1">
      <c r="A36" s="97"/>
      <c r="B36" s="98"/>
      <c r="C36" s="99"/>
      <c r="D36" s="100"/>
      <c r="F36" s="100"/>
      <c r="H36" s="100"/>
      <c r="I36" s="101"/>
      <c r="K36" s="102"/>
      <c r="L36" s="103"/>
      <c r="M36" s="102"/>
      <c r="N36" s="104"/>
      <c r="O36" s="104"/>
      <c r="P36" s="96"/>
    </row>
    <row r="37" spans="1:16" ht="18" customHeight="1">
      <c r="A37" s="105"/>
      <c r="B37" s="105"/>
      <c r="C37" s="105"/>
      <c r="D37" s="105"/>
      <c r="E37" s="106"/>
      <c r="F37" s="105"/>
      <c r="G37" s="106"/>
      <c r="H37" s="105"/>
      <c r="I37" s="105"/>
      <c r="K37" s="102"/>
      <c r="L37" s="103"/>
      <c r="M37" s="102"/>
      <c r="N37" s="107"/>
      <c r="O37" s="102"/>
      <c r="P37" s="96"/>
    </row>
    <row r="38" spans="1:16" ht="18" customHeight="1">
      <c r="A38" s="105"/>
      <c r="B38" s="105"/>
      <c r="C38" s="105"/>
      <c r="D38" s="105"/>
      <c r="E38" s="106"/>
      <c r="F38" s="105"/>
      <c r="G38" s="106"/>
      <c r="H38" s="105"/>
      <c r="I38" s="105"/>
      <c r="K38" s="102"/>
      <c r="L38" s="103"/>
      <c r="M38" s="102"/>
      <c r="N38" s="107"/>
      <c r="O38" s="102"/>
      <c r="P38" s="96"/>
    </row>
    <row r="39" spans="1:16" ht="18" customHeight="1">
      <c r="A39" s="105"/>
      <c r="B39" s="105"/>
      <c r="C39" s="105"/>
      <c r="D39" s="105"/>
      <c r="E39" s="106"/>
      <c r="F39" s="105"/>
      <c r="G39" s="106"/>
      <c r="H39" s="105"/>
      <c r="I39" s="105"/>
      <c r="K39" s="102"/>
      <c r="L39" s="103"/>
      <c r="M39" s="102"/>
      <c r="N39" s="107"/>
      <c r="O39" s="102"/>
      <c r="P39" s="96"/>
    </row>
    <row r="40" spans="1:16" ht="18" customHeight="1">
      <c r="A40" s="108"/>
      <c r="B40" s="108"/>
      <c r="C40" s="108"/>
      <c r="D40" s="108"/>
      <c r="E40" s="109"/>
      <c r="F40" s="108"/>
      <c r="G40" s="109"/>
      <c r="H40" s="108"/>
      <c r="I40" s="108"/>
      <c r="K40" s="102"/>
      <c r="L40" s="103"/>
      <c r="M40" s="102"/>
      <c r="N40" s="107"/>
      <c r="O40" s="102"/>
      <c r="P40" s="96"/>
    </row>
    <row r="41" spans="1:16" ht="18" customHeight="1">
      <c r="A41" s="108"/>
      <c r="B41" s="108"/>
      <c r="C41" s="108"/>
      <c r="D41" s="108"/>
      <c r="E41" s="109"/>
      <c r="F41" s="108"/>
      <c r="G41" s="109"/>
      <c r="H41" s="108"/>
      <c r="I41" s="108"/>
      <c r="K41" s="102"/>
      <c r="L41" s="103"/>
      <c r="M41" s="102"/>
      <c r="N41" s="107"/>
      <c r="O41" s="102"/>
      <c r="P41" s="96"/>
    </row>
    <row r="42" spans="1:16" ht="18" customHeight="1">
      <c r="A42" s="108"/>
      <c r="B42" s="108"/>
      <c r="C42" s="108"/>
      <c r="D42" s="108"/>
      <c r="E42" s="109"/>
      <c r="F42" s="108"/>
      <c r="G42" s="109"/>
      <c r="H42" s="108"/>
      <c r="I42" s="108"/>
      <c r="K42" s="102"/>
      <c r="L42" s="103"/>
      <c r="M42" s="102"/>
      <c r="N42" s="107"/>
      <c r="O42" s="102"/>
      <c r="P42" s="96"/>
    </row>
    <row r="43" spans="1:16" ht="18" customHeight="1">
      <c r="A43" s="108"/>
      <c r="B43" s="108"/>
      <c r="C43" s="108"/>
      <c r="D43" s="108"/>
      <c r="E43" s="109"/>
      <c r="F43" s="108"/>
      <c r="G43" s="109"/>
      <c r="H43" s="108"/>
      <c r="I43" s="108"/>
      <c r="K43" s="102"/>
      <c r="L43" s="103"/>
      <c r="M43" s="102"/>
      <c r="N43" s="107"/>
      <c r="O43" s="102"/>
      <c r="P43" s="96"/>
    </row>
    <row r="44" spans="1:16" s="11" customFormat="1" ht="18" customHeight="1">
      <c r="A44" s="108"/>
      <c r="B44" s="108"/>
      <c r="C44" s="108"/>
      <c r="D44" s="108"/>
      <c r="E44" s="109"/>
      <c r="F44" s="108"/>
      <c r="G44" s="109"/>
      <c r="H44" s="108"/>
      <c r="I44" s="108"/>
      <c r="K44" s="102"/>
      <c r="L44" s="103"/>
      <c r="M44" s="102"/>
      <c r="N44" s="107"/>
      <c r="O44" s="102"/>
      <c r="P44" s="96"/>
    </row>
    <row r="45" spans="1:16" s="11" customFormat="1">
      <c r="A45" s="89"/>
      <c r="C45" s="110"/>
      <c r="D45" s="77"/>
      <c r="E45" s="72"/>
      <c r="F45" s="77"/>
      <c r="G45" s="72"/>
      <c r="H45" s="77"/>
      <c r="I45" s="77"/>
      <c r="K45" s="96"/>
      <c r="L45" s="96"/>
      <c r="M45" s="96"/>
      <c r="N45" s="96"/>
      <c r="O45" s="96"/>
      <c r="P45" s="96"/>
    </row>
    <row r="46" spans="1:16">
      <c r="K46" s="96"/>
      <c r="L46" s="96"/>
      <c r="M46" s="96"/>
      <c r="N46" s="96"/>
      <c r="O46" s="96"/>
      <c r="P46" s="96"/>
    </row>
  </sheetData>
  <mergeCells count="8">
    <mergeCell ref="A1:I1"/>
    <mergeCell ref="A3:A5"/>
    <mergeCell ref="C3:D3"/>
    <mergeCell ref="E3:F3"/>
    <mergeCell ref="G3:I3"/>
    <mergeCell ref="C4:D4"/>
    <mergeCell ref="E4:F4"/>
    <mergeCell ref="G4:I4"/>
  </mergeCells>
  <phoneticPr fontId="3" type="noConversion"/>
  <conditionalFormatting sqref="L8:L18">
    <cfRule type="cellIs" dxfId="0" priority="1" stopIfTrue="1" operator="lessThanOrEqual">
      <formula>3</formula>
    </cfRule>
  </conditionalFormatting>
  <printOptions horizontalCentered="1"/>
  <pageMargins left="1.1023622047244095" right="1.1023622047244095" top="1.1811023622047245" bottom="1.1811023622047245" header="0.98425196850393704" footer="0.98425196850393704"/>
  <pageSetup paperSize="9" firstPageNumber="4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04.歲入預算執行(按來源別)(4)</vt:lpstr>
      <vt:lpstr>'04.歲入預算執行(按來源別)(4)'!database_10</vt:lpstr>
      <vt:lpstr>'04.歲入預算執行(按來源別)(4)'!Print_Area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2014-10-31T03:04:09Z</dcterms:created>
  <dcterms:modified xsi:type="dcterms:W3CDTF">2014-10-31T03:04:09Z</dcterms:modified>
</cp:coreProperties>
</file>