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02.各鄉市人口(2)" sheetId="1" r:id="rId1"/>
  </sheets>
  <externalReferences>
    <externalReference r:id="rId2"/>
  </externalReferences>
  <definedNames>
    <definedName name="_xlnm._FilterDatabase" localSheetId="0" hidden="1">'02.各鄉市人口(2)'!$A$4:$J$18</definedName>
    <definedName name="database_1">#REF!</definedName>
    <definedName name="database_10">#REF!</definedName>
    <definedName name="database_11">#REF!</definedName>
    <definedName name="database_21">#REF!</definedName>
    <definedName name="database_22">#REF!</definedName>
    <definedName name="database_4">'02.各鄉市人口(2)'!$A$4:$J$18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'02.各鄉市人口(2)'!$A$1:$I$45</definedName>
  </definedNames>
  <calcPr calcId="125725"/>
</workbook>
</file>

<file path=xl/calcChain.xml><?xml version="1.0" encoding="utf-8"?>
<calcChain xmlns="http://schemas.openxmlformats.org/spreadsheetml/2006/main">
  <c r="M25" i="1"/>
  <c r="U24"/>
  <c r="S24"/>
  <c r="Q24"/>
  <c r="N24"/>
  <c r="N25" s="1"/>
  <c r="M24"/>
  <c r="L24" s="1"/>
  <c r="O24" s="1"/>
  <c r="U23"/>
  <c r="T23"/>
  <c r="S23"/>
  <c r="R23"/>
  <c r="Q23"/>
  <c r="P23"/>
  <c r="M23"/>
  <c r="L23"/>
  <c r="O23" s="1"/>
  <c r="I17"/>
  <c r="H17"/>
  <c r="G17"/>
  <c r="F17"/>
  <c r="E17"/>
  <c r="D17"/>
  <c r="C17"/>
  <c r="I15"/>
  <c r="H15"/>
  <c r="G15"/>
  <c r="F15"/>
  <c r="E15"/>
  <c r="D15"/>
  <c r="C15"/>
  <c r="N26" l="1"/>
  <c r="T25"/>
  <c r="R25"/>
  <c r="P25"/>
  <c r="M26"/>
  <c r="U25"/>
  <c r="S25"/>
  <c r="Q25"/>
  <c r="L25"/>
  <c r="O25" s="1"/>
  <c r="P24"/>
  <c r="R24"/>
  <c r="T24"/>
  <c r="N27" l="1"/>
  <c r="T26"/>
  <c r="R26"/>
  <c r="P26"/>
  <c r="M27"/>
  <c r="U26"/>
  <c r="S26"/>
  <c r="Q26"/>
  <c r="L26"/>
  <c r="O26" s="1"/>
  <c r="T27" l="1"/>
  <c r="R27"/>
  <c r="P27"/>
  <c r="U27"/>
  <c r="S27"/>
  <c r="Q27"/>
  <c r="L27"/>
  <c r="O27" s="1"/>
</calcChain>
</file>

<file path=xl/sharedStrings.xml><?xml version="1.0" encoding="utf-8"?>
<sst xmlns="http://schemas.openxmlformats.org/spreadsheetml/2006/main" count="36" uniqueCount="27">
  <si>
    <t>二、各鄉市人口</t>
    <phoneticPr fontId="3" type="noConversion"/>
  </si>
  <si>
    <t>單位：人</t>
    <phoneticPr fontId="3" type="noConversion"/>
  </si>
  <si>
    <r>
      <t>年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底別</t>
    </r>
    <phoneticPr fontId="3" type="noConversion"/>
  </si>
  <si>
    <t>總計</t>
  </si>
  <si>
    <t>馬公市</t>
  </si>
  <si>
    <t>湖西鄉</t>
  </si>
  <si>
    <t>白沙鄉</t>
  </si>
  <si>
    <t>西嶼鄉</t>
  </si>
  <si>
    <t>望安鄉</t>
  </si>
  <si>
    <t>七美鄉</t>
  </si>
  <si>
    <t>101年底</t>
    <phoneticPr fontId="3" type="noConversion"/>
  </si>
  <si>
    <t>102年底</t>
    <phoneticPr fontId="3" type="noConversion"/>
  </si>
  <si>
    <t>第二季底</t>
    <phoneticPr fontId="3" type="noConversion"/>
  </si>
  <si>
    <t>第三季底</t>
    <phoneticPr fontId="3" type="noConversion"/>
  </si>
  <si>
    <t>第四季底</t>
    <phoneticPr fontId="3" type="noConversion"/>
  </si>
  <si>
    <t>103年底</t>
    <phoneticPr fontId="3" type="noConversion"/>
  </si>
  <si>
    <t>第一季底</t>
    <phoneticPr fontId="3" type="noConversion"/>
  </si>
  <si>
    <t>當季較上</t>
  </si>
  <si>
    <r>
      <t xml:space="preserve"> </t>
    </r>
    <r>
      <rPr>
        <sz val="10"/>
        <rFont val="細明體"/>
        <family val="3"/>
        <charset val="136"/>
      </rPr>
      <t>　</t>
    </r>
    <phoneticPr fontId="3" type="noConversion"/>
  </si>
  <si>
    <t>季增減％</t>
  </si>
  <si>
    <t>　</t>
    <phoneticPr fontId="3" type="noConversion"/>
  </si>
  <si>
    <t>當季較上年</t>
  </si>
  <si>
    <t>同季增減％</t>
  </si>
  <si>
    <t>資料來源：澎湖縣政府民政處之公務統計報表</t>
    <phoneticPr fontId="3" type="noConversion"/>
  </si>
  <si>
    <t>欄號</t>
    <phoneticPr fontId="3" type="noConversion"/>
  </si>
  <si>
    <t>列號</t>
    <phoneticPr fontId="3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</si>
  <si>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底別</t>
    </r>
    <phoneticPr fontId="3" type="noConversion"/>
  </si>
</sst>
</file>

<file path=xl/styles.xml><?xml version="1.0" encoding="utf-8"?>
<styleSheet xmlns="http://schemas.openxmlformats.org/spreadsheetml/2006/main">
  <numFmts count="4">
    <numFmt numFmtId="176" formatCode="#\ ##0"/>
    <numFmt numFmtId="177" formatCode="#,##0;\-#,##0;&quot;－&quot;;@"/>
    <numFmt numFmtId="178" formatCode="0.00_ "/>
    <numFmt numFmtId="179" formatCode="#,##0.00;\-#,##0.00;&quot;－&quot;;@"/>
  </numFmts>
  <fonts count="20">
    <font>
      <sz val="12"/>
      <name val="細明體"/>
      <family val="3"/>
      <charset val="136"/>
    </font>
    <font>
      <b/>
      <sz val="16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indexed="9"/>
      <name val="標楷體"/>
      <family val="4"/>
      <charset val="136"/>
    </font>
    <font>
      <sz val="12"/>
      <color indexed="9"/>
      <name val="Arial Narrow"/>
      <family val="2"/>
    </font>
    <font>
      <sz val="12"/>
      <color indexed="9"/>
      <name val="標楷體"/>
      <family val="4"/>
      <charset val="136"/>
    </font>
    <font>
      <sz val="12"/>
      <name val="Arial Narrow"/>
      <family val="2"/>
    </font>
    <font>
      <sz val="12"/>
      <color indexed="12"/>
      <name val="Arial Narrow"/>
      <family val="2"/>
    </font>
    <font>
      <sz val="9"/>
      <color indexed="12"/>
      <name val="Arial Narrow"/>
      <family val="2"/>
    </font>
    <font>
      <sz val="10"/>
      <name val="細明體"/>
      <family val="3"/>
      <charset val="136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4" fillId="0" borderId="0" xfId="0" applyFont="1" applyBorder="1"/>
    <xf numFmtId="176" fontId="4" fillId="0" borderId="0" xfId="0" applyNumberFormat="1" applyFont="1"/>
    <xf numFmtId="2" fontId="5" fillId="0" borderId="0" xfId="0" applyNumberFormat="1" applyFont="1" applyAlignment="1">
      <alignment horizontal="right"/>
    </xf>
    <xf numFmtId="176" fontId="4" fillId="0" borderId="0" xfId="0" applyNumberFormat="1" applyFont="1" applyFill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distributed" vertical="top"/>
    </xf>
    <xf numFmtId="176" fontId="5" fillId="0" borderId="2" xfId="0" applyNumberFormat="1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Fill="1" applyBorder="1" applyAlignment="1">
      <alignment horizontal="distributed" vertical="center" justifyLastLine="1"/>
    </xf>
    <xf numFmtId="0" fontId="4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top"/>
    </xf>
    <xf numFmtId="3" fontId="8" fillId="0" borderId="5" xfId="0" applyNumberFormat="1" applyFont="1" applyBorder="1" applyAlignment="1">
      <alignment vertical="top"/>
    </xf>
    <xf numFmtId="3" fontId="8" fillId="0" borderId="0" xfId="0" applyNumberFormat="1" applyFont="1" applyAlignment="1">
      <alignment vertical="top"/>
    </xf>
    <xf numFmtId="3" fontId="8" fillId="0" borderId="0" xfId="0" applyNumberFormat="1" applyFont="1" applyBorder="1" applyAlignment="1">
      <alignment vertical="top"/>
    </xf>
    <xf numFmtId="3" fontId="8" fillId="0" borderId="0" xfId="0" applyNumberFormat="1" applyFont="1" applyFill="1" applyBorder="1" applyAlignment="1">
      <alignment vertical="top"/>
    </xf>
    <xf numFmtId="0" fontId="9" fillId="0" borderId="0" xfId="0" applyFont="1" applyAlignment="1">
      <alignment vertical="top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right"/>
    </xf>
    <xf numFmtId="177" fontId="10" fillId="0" borderId="6" xfId="0" applyNumberFormat="1" applyFont="1" applyFill="1" applyBorder="1" applyAlignment="1">
      <alignment shrinkToFit="1"/>
    </xf>
    <xf numFmtId="3" fontId="11" fillId="0" borderId="0" xfId="0" applyNumberFormat="1" applyFont="1" applyFill="1" applyBorder="1" applyAlignment="1"/>
    <xf numFmtId="0" fontId="4" fillId="0" borderId="0" xfId="0" applyFont="1" applyAlignment="1">
      <alignment vertical="top"/>
    </xf>
    <xf numFmtId="0" fontId="5" fillId="0" borderId="7" xfId="0" quotePrefix="1" applyFont="1" applyFill="1" applyBorder="1" applyAlignment="1">
      <alignment horizontal="left"/>
    </xf>
    <xf numFmtId="3" fontId="10" fillId="0" borderId="0" xfId="0" applyNumberFormat="1" applyFont="1" applyFill="1" applyBorder="1" applyAlignment="1"/>
    <xf numFmtId="0" fontId="5" fillId="2" borderId="0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177" fontId="10" fillId="2" borderId="0" xfId="0" applyNumberFormat="1" applyFont="1" applyFill="1" applyBorder="1" applyAlignment="1">
      <alignment shrinkToFit="1"/>
    </xf>
    <xf numFmtId="3" fontId="11" fillId="2" borderId="0" xfId="0" applyNumberFormat="1" applyFont="1" applyFill="1" applyBorder="1" applyAlignment="1"/>
    <xf numFmtId="0" fontId="4" fillId="2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shrinkToFit="1"/>
    </xf>
    <xf numFmtId="0" fontId="4" fillId="0" borderId="0" xfId="0" applyFont="1" applyFill="1" applyAlignment="1">
      <alignment vertical="top"/>
    </xf>
    <xf numFmtId="178" fontId="4" fillId="2" borderId="0" xfId="0" applyNumberFormat="1" applyFont="1" applyFill="1" applyAlignment="1">
      <alignment vertical="top"/>
    </xf>
    <xf numFmtId="0" fontId="5" fillId="0" borderId="9" xfId="0" applyFont="1" applyBorder="1" applyAlignment="1">
      <alignment horizontal="right"/>
    </xf>
    <xf numFmtId="177" fontId="10" fillId="0" borderId="10" xfId="0" applyNumberFormat="1" applyFont="1" applyBorder="1" applyAlignment="1">
      <alignment shrinkToFit="1"/>
    </xf>
    <xf numFmtId="177" fontId="12" fillId="0" borderId="9" xfId="0" applyNumberFormat="1" applyFont="1" applyBorder="1" applyAlignment="1">
      <alignment shrinkToFit="1"/>
    </xf>
    <xf numFmtId="177" fontId="11" fillId="0" borderId="9" xfId="0" applyNumberFormat="1" applyFont="1" applyBorder="1" applyAlignment="1">
      <alignment shrinkToFi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fill"/>
    </xf>
    <xf numFmtId="177" fontId="10" fillId="0" borderId="5" xfId="0" applyNumberFormat="1" applyFont="1" applyBorder="1" applyAlignment="1">
      <alignment shrinkToFit="1"/>
    </xf>
    <xf numFmtId="177" fontId="10" fillId="0" borderId="0" xfId="0" applyNumberFormat="1" applyFont="1" applyBorder="1" applyAlignment="1">
      <alignment shrinkToFit="1"/>
    </xf>
    <xf numFmtId="176" fontId="10" fillId="0" borderId="0" xfId="0" applyNumberFormat="1" applyFont="1" applyFill="1" applyBorder="1" applyAlignment="1"/>
    <xf numFmtId="0" fontId="4" fillId="0" borderId="0" xfId="0" applyFont="1" applyAlignment="1">
      <alignment vertical="center"/>
    </xf>
    <xf numFmtId="2" fontId="5" fillId="0" borderId="11" xfId="0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fill" wrapText="1"/>
    </xf>
    <xf numFmtId="179" fontId="10" fillId="0" borderId="12" xfId="0" applyNumberFormat="1" applyFont="1" applyBorder="1" applyAlignment="1">
      <alignment horizontal="right" shrinkToFit="1"/>
    </xf>
    <xf numFmtId="179" fontId="10" fillId="0" borderId="11" xfId="0" applyNumberFormat="1" applyFont="1" applyBorder="1" applyAlignment="1">
      <alignment horizontal="right" shrinkToFit="1"/>
    </xf>
    <xf numFmtId="2" fontId="10" fillId="0" borderId="0" xfId="0" applyNumberFormat="1" applyFont="1" applyFill="1" applyBorder="1" applyAlignment="1">
      <alignment horizontal="right"/>
    </xf>
    <xf numFmtId="2" fontId="4" fillId="0" borderId="0" xfId="0" applyNumberFormat="1" applyFont="1" applyAlignment="1">
      <alignment vertical="center"/>
    </xf>
    <xf numFmtId="2" fontId="5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fill" wrapText="1"/>
    </xf>
    <xf numFmtId="177" fontId="10" fillId="0" borderId="5" xfId="0" applyNumberFormat="1" applyFont="1" applyBorder="1" applyAlignment="1">
      <alignment horizontal="right" shrinkToFit="1"/>
    </xf>
    <xf numFmtId="177" fontId="10" fillId="0" borderId="0" xfId="0" applyNumberFormat="1" applyFont="1" applyBorder="1" applyAlignment="1">
      <alignment horizontal="right" shrinkToFit="1"/>
    </xf>
    <xf numFmtId="2" fontId="5" fillId="0" borderId="9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fill" wrapText="1"/>
    </xf>
    <xf numFmtId="179" fontId="10" fillId="0" borderId="10" xfId="0" applyNumberFormat="1" applyFont="1" applyBorder="1" applyAlignment="1">
      <alignment horizontal="right" shrinkToFit="1"/>
    </xf>
    <xf numFmtId="179" fontId="10" fillId="0" borderId="9" xfId="0" applyNumberFormat="1" applyFont="1" applyBorder="1" applyAlignment="1">
      <alignment horizontal="right" shrinkToFit="1"/>
    </xf>
    <xf numFmtId="0" fontId="5" fillId="0" borderId="0" xfId="0" applyFont="1" applyBorder="1" applyAlignment="1">
      <alignment horizontal="left"/>
    </xf>
    <xf numFmtId="176" fontId="5" fillId="0" borderId="0" xfId="0" applyNumberFormat="1" applyFont="1" applyAlignment="1"/>
    <xf numFmtId="176" fontId="5" fillId="0" borderId="0" xfId="0" applyNumberFormat="1" applyFont="1" applyBorder="1" applyAlignment="1"/>
    <xf numFmtId="176" fontId="5" fillId="0" borderId="0" xfId="0" applyNumberFormat="1" applyFont="1" applyFill="1" applyBorder="1" applyAlignment="1"/>
    <xf numFmtId="0" fontId="5" fillId="0" borderId="0" xfId="0" applyFont="1" applyFill="1" applyBorder="1"/>
    <xf numFmtId="176" fontId="5" fillId="0" borderId="0" xfId="0" applyNumberFormat="1" applyFont="1" applyFill="1" applyBorder="1"/>
    <xf numFmtId="176" fontId="4" fillId="0" borderId="0" xfId="0" applyNumberFormat="1" applyFont="1" applyBorder="1"/>
    <xf numFmtId="0" fontId="4" fillId="3" borderId="0" xfId="0" applyFont="1" applyFill="1" applyAlignment="1">
      <alignment horizontal="right" vertical="top"/>
    </xf>
    <xf numFmtId="0" fontId="4" fillId="4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13" xfId="0" applyFont="1" applyFill="1" applyBorder="1" applyAlignment="1">
      <alignment horizontal="right" vertical="top"/>
    </xf>
    <xf numFmtId="0" fontId="14" fillId="0" borderId="13" xfId="0" applyFont="1" applyFill="1" applyBorder="1" applyAlignment="1">
      <alignment horizontal="right" vertical="top"/>
    </xf>
    <xf numFmtId="0" fontId="14" fillId="5" borderId="13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13" xfId="0" applyFont="1" applyBorder="1" applyAlignment="1">
      <alignment horizontal="right" vertical="top"/>
    </xf>
    <xf numFmtId="0" fontId="4" fillId="6" borderId="13" xfId="0" applyFont="1" applyFill="1" applyBorder="1" applyAlignment="1">
      <alignment horizontal="right" vertical="top"/>
    </xf>
    <xf numFmtId="177" fontId="4" fillId="2" borderId="13" xfId="0" applyNumberFormat="1" applyFont="1" applyFill="1" applyBorder="1" applyAlignment="1">
      <alignment horizontal="right" vertical="top"/>
    </xf>
    <xf numFmtId="0" fontId="4" fillId="0" borderId="13" xfId="0" applyFont="1" applyBorder="1" applyAlignment="1">
      <alignment horizontal="right"/>
    </xf>
    <xf numFmtId="0" fontId="4" fillId="0" borderId="14" xfId="0" applyFont="1" applyBorder="1"/>
    <xf numFmtId="176" fontId="4" fillId="0" borderId="14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13" fillId="0" borderId="0" xfId="0" applyFont="1" applyFill="1" applyBorder="1"/>
    <xf numFmtId="0" fontId="4" fillId="0" borderId="0" xfId="0" applyFont="1" applyFill="1" applyBorder="1"/>
    <xf numFmtId="0" fontId="16" fillId="0" borderId="0" xfId="0" applyFont="1" applyBorder="1"/>
    <xf numFmtId="0" fontId="17" fillId="0" borderId="0" xfId="0" applyFont="1" applyBorder="1"/>
    <xf numFmtId="176" fontId="17" fillId="0" borderId="0" xfId="0" applyNumberFormat="1" applyFont="1"/>
    <xf numFmtId="176" fontId="17" fillId="0" borderId="0" xfId="0" applyNumberFormat="1" applyFont="1" applyBorder="1"/>
    <xf numFmtId="0" fontId="18" fillId="0" borderId="0" xfId="0" applyFont="1" applyFill="1" applyBorder="1"/>
    <xf numFmtId="0" fontId="17" fillId="0" borderId="0" xfId="0" applyFont="1" applyBorder="1" applyAlignment="1">
      <alignment horizontal="distributed"/>
    </xf>
    <xf numFmtId="0" fontId="14" fillId="0" borderId="0" xfId="0" applyFont="1" applyFill="1" applyBorder="1"/>
    <xf numFmtId="0" fontId="17" fillId="0" borderId="0" xfId="0" applyFont="1" applyBorder="1" applyAlignment="1"/>
    <xf numFmtId="0" fontId="4" fillId="0" borderId="0" xfId="0" applyFont="1" applyBorder="1" applyAlignment="1"/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8.6956675577225639E-2"/>
          <c:y val="9.8159509202454129E-2"/>
          <c:w val="0.82790001539150215"/>
          <c:h val="0.71472392638036863"/>
        </c:manualLayout>
      </c:layout>
      <c:lineChart>
        <c:grouping val="standard"/>
        <c:ser>
          <c:idx val="2"/>
          <c:order val="1"/>
          <c:tx>
            <c:strRef>
              <c:f>'02.各鄉市人口(2)'!$Q$22</c:f>
              <c:strCache>
                <c:ptCount val="1"/>
                <c:pt idx="0">
                  <c:v>湖西鄉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99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'02.各鄉市人口(2)'!$O$23:$O$27</c:f>
              <c:strCache>
                <c:ptCount val="5"/>
                <c:pt idx="0">
                  <c:v>102年第二季底</c:v>
                </c:pt>
                <c:pt idx="1">
                  <c:v>102年第三季底</c:v>
                </c:pt>
                <c:pt idx="2">
                  <c:v>102年第四季底</c:v>
                </c:pt>
                <c:pt idx="3">
                  <c:v>103年第一季底</c:v>
                </c:pt>
                <c:pt idx="4">
                  <c:v>103年第二季底</c:v>
                </c:pt>
              </c:strCache>
            </c:strRef>
          </c:cat>
          <c:val>
            <c:numRef>
              <c:f>'02.各鄉市人口(2)'!$Q$23:$Q$27</c:f>
              <c:numCache>
                <c:formatCode>#,##0;\-#,##0;"－";@</c:formatCode>
                <c:ptCount val="5"/>
                <c:pt idx="0">
                  <c:v>13988</c:v>
                </c:pt>
                <c:pt idx="1">
                  <c:v>14094</c:v>
                </c:pt>
                <c:pt idx="2">
                  <c:v>14221</c:v>
                </c:pt>
                <c:pt idx="3">
                  <c:v>14233</c:v>
                </c:pt>
                <c:pt idx="4">
                  <c:v>14256</c:v>
                </c:pt>
              </c:numCache>
            </c:numRef>
          </c:val>
        </c:ser>
        <c:ser>
          <c:idx val="0"/>
          <c:order val="2"/>
          <c:tx>
            <c:strRef>
              <c:f>'02.各鄉市人口(2)'!$R$22</c:f>
              <c:strCache>
                <c:ptCount val="1"/>
                <c:pt idx="0">
                  <c:v>白沙鄉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3399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'02.各鄉市人口(2)'!$R$23:$R$27</c:f>
              <c:numCache>
                <c:formatCode>#,##0;\-#,##0;"－";@</c:formatCode>
                <c:ptCount val="5"/>
                <c:pt idx="0">
                  <c:v>9510</c:v>
                </c:pt>
                <c:pt idx="1">
                  <c:v>9569</c:v>
                </c:pt>
                <c:pt idx="2">
                  <c:v>9591</c:v>
                </c:pt>
                <c:pt idx="3">
                  <c:v>9640</c:v>
                </c:pt>
                <c:pt idx="4">
                  <c:v>9737</c:v>
                </c:pt>
              </c:numCache>
            </c:numRef>
          </c:val>
        </c:ser>
        <c:ser>
          <c:idx val="3"/>
          <c:order val="3"/>
          <c:tx>
            <c:strRef>
              <c:f>'02.各鄉市人口(2)'!$S$22</c:f>
              <c:strCache>
                <c:ptCount val="1"/>
                <c:pt idx="0">
                  <c:v>西嶼鄉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x"/>
            <c:size val="10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'02.各鄉市人口(2)'!$S$23:$S$27</c:f>
              <c:numCache>
                <c:formatCode>#,##0;\-#,##0;"－";@</c:formatCode>
                <c:ptCount val="5"/>
                <c:pt idx="0">
                  <c:v>8354</c:v>
                </c:pt>
                <c:pt idx="1">
                  <c:v>8374</c:v>
                </c:pt>
                <c:pt idx="2">
                  <c:v>8403</c:v>
                </c:pt>
                <c:pt idx="3">
                  <c:v>8449</c:v>
                </c:pt>
                <c:pt idx="4">
                  <c:v>8478</c:v>
                </c:pt>
              </c:numCache>
            </c:numRef>
          </c:val>
        </c:ser>
        <c:ser>
          <c:idx val="4"/>
          <c:order val="4"/>
          <c:tx>
            <c:strRef>
              <c:f>'02.各鄉市人口(2)'!$T$22</c:f>
              <c:strCache>
                <c:ptCount val="1"/>
                <c:pt idx="0">
                  <c:v>望安鄉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tar"/>
            <c:size val="10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'02.各鄉市人口(2)'!$T$23:$T$27</c:f>
              <c:numCache>
                <c:formatCode>#,##0;\-#,##0;"－";@</c:formatCode>
                <c:ptCount val="5"/>
                <c:pt idx="0">
                  <c:v>4972</c:v>
                </c:pt>
                <c:pt idx="1">
                  <c:v>5010</c:v>
                </c:pt>
                <c:pt idx="2">
                  <c:v>5021</c:v>
                </c:pt>
                <c:pt idx="3">
                  <c:v>5050</c:v>
                </c:pt>
                <c:pt idx="4">
                  <c:v>5096</c:v>
                </c:pt>
              </c:numCache>
            </c:numRef>
          </c:val>
        </c:ser>
        <c:ser>
          <c:idx val="5"/>
          <c:order val="5"/>
          <c:tx>
            <c:strRef>
              <c:f>'02.各鄉市人口(2)'!$U$22</c:f>
              <c:strCache>
                <c:ptCount val="1"/>
                <c:pt idx="0">
                  <c:v>七美鄉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3366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'02.各鄉市人口(2)'!$U$23:$U$27</c:f>
              <c:numCache>
                <c:formatCode>#,##0;\-#,##0;"－";@</c:formatCode>
                <c:ptCount val="5"/>
                <c:pt idx="0">
                  <c:v>3628</c:v>
                </c:pt>
                <c:pt idx="1">
                  <c:v>3635</c:v>
                </c:pt>
                <c:pt idx="2">
                  <c:v>3662</c:v>
                </c:pt>
                <c:pt idx="3">
                  <c:v>3708</c:v>
                </c:pt>
                <c:pt idx="4">
                  <c:v>3777</c:v>
                </c:pt>
              </c:numCache>
            </c:numRef>
          </c:val>
        </c:ser>
        <c:marker val="1"/>
        <c:axId val="111350528"/>
        <c:axId val="111352448"/>
      </c:lineChart>
      <c:lineChart>
        <c:grouping val="standard"/>
        <c:ser>
          <c:idx val="1"/>
          <c:order val="0"/>
          <c:tx>
            <c:strRef>
              <c:f>'02.各鄉市人口(2)'!$P$22</c:f>
              <c:strCache>
                <c:ptCount val="1"/>
                <c:pt idx="0">
                  <c:v>馬公市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FF66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'02.各鄉市人口(2)'!$O$23:$O$27</c:f>
              <c:strCache>
                <c:ptCount val="5"/>
                <c:pt idx="0">
                  <c:v>102年第二季底</c:v>
                </c:pt>
                <c:pt idx="1">
                  <c:v>102年第三季底</c:v>
                </c:pt>
                <c:pt idx="2">
                  <c:v>102年第四季底</c:v>
                </c:pt>
                <c:pt idx="3">
                  <c:v>103年第一季底</c:v>
                </c:pt>
                <c:pt idx="4">
                  <c:v>103年第二季底</c:v>
                </c:pt>
              </c:strCache>
            </c:strRef>
          </c:cat>
          <c:val>
            <c:numRef>
              <c:f>'02.各鄉市人口(2)'!$P$23:$P$27</c:f>
              <c:numCache>
                <c:formatCode>#,##0;\-#,##0;"－";@</c:formatCode>
                <c:ptCount val="5"/>
                <c:pt idx="0">
                  <c:v>58824</c:v>
                </c:pt>
                <c:pt idx="1">
                  <c:v>58834</c:v>
                </c:pt>
                <c:pt idx="2">
                  <c:v>59502</c:v>
                </c:pt>
                <c:pt idx="3">
                  <c:v>59732</c:v>
                </c:pt>
                <c:pt idx="4">
                  <c:v>59768</c:v>
                </c:pt>
              </c:numCache>
            </c:numRef>
          </c:val>
        </c:ser>
        <c:marker val="1"/>
        <c:axId val="112140672"/>
        <c:axId val="112142208"/>
      </c:lineChart>
      <c:catAx>
        <c:axId val="111350528"/>
        <c:scaling>
          <c:orientation val="minMax"/>
        </c:scaling>
        <c:axPos val="b"/>
        <c:numFmt formatCode="General" sourceLinked="1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11352448"/>
        <c:crosses val="autoZero"/>
        <c:auto val="1"/>
        <c:lblAlgn val="ctr"/>
        <c:lblOffset val="100"/>
        <c:tickLblSkip val="1"/>
        <c:tickMarkSkip val="1"/>
      </c:catAx>
      <c:valAx>
        <c:axId val="111352448"/>
        <c:scaling>
          <c:orientation val="minMax"/>
          <c:min val="2000"/>
        </c:scaling>
        <c:axPos val="l"/>
        <c:numFmt formatCode="* #,;\-* #,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11350528"/>
        <c:crosses val="autoZero"/>
        <c:crossBetween val="midCat"/>
      </c:valAx>
      <c:catAx>
        <c:axId val="112140672"/>
        <c:scaling>
          <c:orientation val="minMax"/>
        </c:scaling>
        <c:delete val="1"/>
        <c:axPos val="b"/>
        <c:numFmt formatCode="General" sourceLinked="1"/>
        <c:tickLblPos val="nextTo"/>
        <c:crossAx val="112142208"/>
        <c:crosses val="autoZero"/>
        <c:auto val="1"/>
        <c:lblAlgn val="ctr"/>
        <c:lblOffset val="100"/>
      </c:catAx>
      <c:valAx>
        <c:axId val="112142208"/>
        <c:scaling>
          <c:orientation val="minMax"/>
          <c:max val="61000"/>
          <c:min val="52000"/>
        </c:scaling>
        <c:axPos val="r"/>
        <c:numFmt formatCode="* #,;\-* #,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12140672"/>
        <c:crosses val="max"/>
        <c:crossBetween val="midCat"/>
        <c:majorUnit val="100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7.0652364106660578E-2"/>
          <c:y val="0.91411042944785259"/>
          <c:w val="0.8568855795199517"/>
          <c:h val="7.66871165644171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00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1058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66675</xdr:rowOff>
    </xdr:from>
    <xdr:to>
      <xdr:col>8</xdr:col>
      <xdr:colOff>628650</xdr:colOff>
      <xdr:row>34</xdr:row>
      <xdr:rowOff>123825</xdr:rowOff>
    </xdr:to>
    <xdr:graphicFrame macro="">
      <xdr:nvGraphicFramePr>
        <xdr:cNvPr id="2" name="Chart 6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35</xdr:row>
      <xdr:rowOff>66675</xdr:rowOff>
    </xdr:from>
    <xdr:to>
      <xdr:col>9</xdr:col>
      <xdr:colOff>19050</xdr:colOff>
      <xdr:row>44</xdr:row>
      <xdr:rowOff>171450</xdr:rowOff>
    </xdr:to>
    <xdr:sp macro="" textlink="">
      <xdr:nvSpPr>
        <xdr:cNvPr id="3" name="Text Box 67"/>
        <xdr:cNvSpPr txBox="1">
          <a:spLocks noChangeArrowheads="1"/>
        </xdr:cNvSpPr>
      </xdr:nvSpPr>
      <xdr:spPr bwMode="auto">
        <a:xfrm>
          <a:off x="66675" y="6743700"/>
          <a:ext cx="5238750" cy="2124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本縣以馬公市為社經中心最為繁榮，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標楷體"/>
              <a:ea typeface="標楷體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季底人口數有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59,768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人占縣人口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59.11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％，人口數較上季底增加</a:t>
          </a:r>
          <a:r>
            <a:rPr lang="en-US" altLang="zh-TW" sz="1400" b="0" i="0" strike="noStrike">
              <a:solidFill>
                <a:srgbClr val="000000"/>
              </a:solidFill>
              <a:latin typeface="標楷體"/>
              <a:ea typeface="標楷體"/>
            </a:rPr>
            <a:t>0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.06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％，其他各鄉人口數則依距離市區遠近逐漸減少，依次為湖西鄉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14,256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人占縣人口的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14.10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％，白沙鄉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9,737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9.63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％，西嶼鄉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8,478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8.38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％，望安鄉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5,096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5.04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％，七美鄉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3,777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3.74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％，全縣人口數均呈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正成長。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0.03825</cdr:x>
      <cdr:y>0.01529</cdr:y>
    </cdr:from>
    <cdr:to>
      <cdr:x>0.1848</cdr:x>
      <cdr:y>0.08557</cdr:y>
    </cdr:to>
    <cdr:sp macro="" textlink="">
      <cdr:nvSpPr>
        <cdr:cNvPr id="9113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4669" y="50800"/>
          <a:ext cx="771932" cy="2189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人口數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千人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  <cdr:relSizeAnchor xmlns:cdr="http://schemas.openxmlformats.org/drawingml/2006/chartDrawing">
    <cdr:from>
      <cdr:x>0.8395</cdr:x>
      <cdr:y>0.01529</cdr:y>
    </cdr:from>
    <cdr:to>
      <cdr:x>0.98605</cdr:x>
      <cdr:y>0.08557</cdr:y>
    </cdr:to>
    <cdr:sp macro="" textlink="">
      <cdr:nvSpPr>
        <cdr:cNvPr id="9114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5082" y="50800"/>
          <a:ext cx="771933" cy="2189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馬公市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千人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8"/>
  <sheetViews>
    <sheetView showGridLines="0" tabSelected="1" workbookViewId="0">
      <selection sqref="A1:I1"/>
    </sheetView>
  </sheetViews>
  <sheetFormatPr defaultRowHeight="16.5"/>
  <cols>
    <col min="1" max="1" width="8.625" style="5" customWidth="1"/>
    <col min="2" max="2" width="0.375" style="5" customWidth="1"/>
    <col min="3" max="8" width="8.625" style="6" customWidth="1"/>
    <col min="9" max="9" width="8.625" style="69" customWidth="1"/>
    <col min="10" max="10" width="0.875" style="8" customWidth="1"/>
    <col min="11" max="12" width="3.625" style="4" hidden="1" customWidth="1"/>
    <col min="13" max="13" width="8.625" style="4" hidden="1" customWidth="1"/>
    <col min="14" max="14" width="4.625" style="4" hidden="1" customWidth="1"/>
    <col min="15" max="15" width="14.625" style="4" hidden="1" customWidth="1"/>
    <col min="16" max="34" width="0" style="4" hidden="1" customWidth="1"/>
    <col min="35" max="16384" width="9" style="4"/>
  </cols>
  <sheetData>
    <row r="1" spans="1:20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3"/>
      <c r="L1" s="3"/>
    </row>
    <row r="2" spans="1:20" ht="15" customHeight="1" thickBot="1">
      <c r="I2" s="7" t="s">
        <v>1</v>
      </c>
    </row>
    <row r="3" spans="1:20" s="15" customFormat="1" ht="24.95" customHeight="1" thickBot="1">
      <c r="A3" s="9" t="s">
        <v>2</v>
      </c>
      <c r="B3" s="10"/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3" t="s">
        <v>9</v>
      </c>
      <c r="J3" s="14"/>
    </row>
    <row r="4" spans="1:20" s="21" customFormat="1" ht="9.9499999999999993" customHeight="1">
      <c r="A4" s="16"/>
      <c r="B4" s="16"/>
      <c r="C4" s="17"/>
      <c r="D4" s="18"/>
      <c r="E4" s="18"/>
      <c r="F4" s="18"/>
      <c r="G4" s="18"/>
      <c r="H4" s="18"/>
      <c r="I4" s="19"/>
      <c r="J4" s="20"/>
    </row>
    <row r="5" spans="1:20" s="26" customFormat="1" ht="15" customHeight="1">
      <c r="A5" s="22" t="s">
        <v>10</v>
      </c>
      <c r="B5" s="23"/>
      <c r="C5" s="24">
        <v>98843</v>
      </c>
      <c r="D5" s="24">
        <v>58490</v>
      </c>
      <c r="E5" s="24">
        <v>13915</v>
      </c>
      <c r="F5" s="24">
        <v>9491</v>
      </c>
      <c r="G5" s="24">
        <v>8354</v>
      </c>
      <c r="H5" s="24">
        <v>4995</v>
      </c>
      <c r="I5" s="24">
        <v>3598</v>
      </c>
      <c r="J5" s="25"/>
    </row>
    <row r="6" spans="1:20" s="26" customFormat="1" ht="15" customHeight="1">
      <c r="A6" s="22" t="s">
        <v>11</v>
      </c>
      <c r="B6" s="27"/>
      <c r="C6" s="24"/>
      <c r="D6" s="24"/>
      <c r="E6" s="24"/>
      <c r="F6" s="24"/>
      <c r="G6" s="24"/>
      <c r="H6" s="24"/>
      <c r="I6" s="24"/>
      <c r="J6" s="28"/>
    </row>
    <row r="7" spans="1:20" s="33" customFormat="1" ht="15" customHeight="1">
      <c r="A7" s="29" t="s">
        <v>12</v>
      </c>
      <c r="B7" s="30"/>
      <c r="C7" s="31">
        <v>99276</v>
      </c>
      <c r="D7" s="31">
        <v>58824</v>
      </c>
      <c r="E7" s="31">
        <v>13988</v>
      </c>
      <c r="F7" s="31">
        <v>9510</v>
      </c>
      <c r="G7" s="31">
        <v>8354</v>
      </c>
      <c r="H7" s="31">
        <v>4972</v>
      </c>
      <c r="I7" s="31">
        <v>3628</v>
      </c>
      <c r="J7" s="32"/>
    </row>
    <row r="8" spans="1:20" s="37" customFormat="1" ht="15" customHeight="1">
      <c r="A8" s="34" t="s">
        <v>13</v>
      </c>
      <c r="B8" s="35"/>
      <c r="C8" s="36">
        <v>99516</v>
      </c>
      <c r="D8" s="36">
        <v>58834</v>
      </c>
      <c r="E8" s="36">
        <v>14094</v>
      </c>
      <c r="F8" s="36">
        <v>9569</v>
      </c>
      <c r="G8" s="36">
        <v>8374</v>
      </c>
      <c r="H8" s="36">
        <v>5010</v>
      </c>
      <c r="I8" s="36">
        <v>3635</v>
      </c>
      <c r="J8" s="25"/>
    </row>
    <row r="9" spans="1:20" s="26" customFormat="1" ht="15" customHeight="1">
      <c r="A9" s="29" t="s">
        <v>14</v>
      </c>
      <c r="B9" s="30"/>
      <c r="C9" s="31">
        <v>100400</v>
      </c>
      <c r="D9" s="31">
        <v>59502</v>
      </c>
      <c r="E9" s="31">
        <v>14221</v>
      </c>
      <c r="F9" s="31">
        <v>9591</v>
      </c>
      <c r="G9" s="31">
        <v>8403</v>
      </c>
      <c r="H9" s="31">
        <v>5021</v>
      </c>
      <c r="I9" s="31">
        <v>3662</v>
      </c>
      <c r="J9" s="25"/>
    </row>
    <row r="10" spans="1:20" s="26" customFormat="1" ht="15" customHeight="1">
      <c r="A10" s="22" t="s">
        <v>15</v>
      </c>
      <c r="B10" s="23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5"/>
    </row>
    <row r="11" spans="1:20" s="37" customFormat="1" ht="15" customHeight="1">
      <c r="A11" s="34" t="s">
        <v>16</v>
      </c>
      <c r="B11" s="35"/>
      <c r="C11" s="36">
        <v>100812</v>
      </c>
      <c r="D11" s="36">
        <v>59732</v>
      </c>
      <c r="E11" s="36">
        <v>14233</v>
      </c>
      <c r="F11" s="36">
        <v>9640</v>
      </c>
      <c r="G11" s="36">
        <v>8449</v>
      </c>
      <c r="H11" s="36">
        <v>5050</v>
      </c>
      <c r="I11" s="36">
        <v>3708</v>
      </c>
      <c r="J11" s="25"/>
    </row>
    <row r="12" spans="1:20" s="33" customFormat="1" ht="15" customHeight="1">
      <c r="A12" s="29" t="s">
        <v>12</v>
      </c>
      <c r="B12" s="30"/>
      <c r="C12" s="31">
        <v>101112</v>
      </c>
      <c r="D12" s="31">
        <v>59768</v>
      </c>
      <c r="E12" s="31">
        <v>14256</v>
      </c>
      <c r="F12" s="31">
        <v>9737</v>
      </c>
      <c r="G12" s="31">
        <v>8478</v>
      </c>
      <c r="H12" s="31">
        <v>5096</v>
      </c>
      <c r="I12" s="31">
        <v>3777</v>
      </c>
      <c r="J12" s="32"/>
      <c r="M12" s="38"/>
      <c r="N12" s="38"/>
      <c r="O12" s="38"/>
      <c r="P12" s="38"/>
      <c r="Q12" s="38"/>
      <c r="R12" s="38"/>
      <c r="S12" s="38"/>
      <c r="T12" s="38"/>
    </row>
    <row r="13" spans="1:20" s="26" customFormat="1" ht="9.9499999999999993" customHeight="1" thickBot="1">
      <c r="A13" s="39"/>
      <c r="B13" s="39"/>
      <c r="C13" s="40"/>
      <c r="D13" s="41"/>
      <c r="E13" s="42"/>
      <c r="F13" s="42"/>
      <c r="G13" s="42"/>
      <c r="H13" s="42"/>
      <c r="I13" s="42"/>
      <c r="J13" s="25"/>
    </row>
    <row r="14" spans="1:20" s="48" customFormat="1" ht="15" customHeight="1">
      <c r="A14" s="43" t="s">
        <v>17</v>
      </c>
      <c r="B14" s="44" t="s">
        <v>18</v>
      </c>
      <c r="C14" s="45"/>
      <c r="D14" s="46"/>
      <c r="E14" s="46"/>
      <c r="F14" s="46"/>
      <c r="G14" s="46"/>
      <c r="H14" s="46"/>
      <c r="I14" s="46"/>
      <c r="J14" s="47"/>
    </row>
    <row r="15" spans="1:20" s="54" customFormat="1" ht="15" customHeight="1">
      <c r="A15" s="49" t="s">
        <v>19</v>
      </c>
      <c r="B15" s="50" t="s">
        <v>20</v>
      </c>
      <c r="C15" s="51">
        <f t="shared" ref="C15:I15" ca="1" si="0">IF(OFFSET(C15,-4,0)="",IF(ISERR((OFFSET(C15,-3,0)/OFFSET(C15,-5,0)-1)*100),"－",(OFFSET(C15,-3,0)/OFFSET(C15,-5,0)-1)*100),IF(ISERR((OFFSET(C15,-3,0)/OFFSET(C15,-4,0)-1)*100),"－",(OFFSET(C15,-3,0)/OFFSET(C15,-4,0)-1)*100))</f>
        <v>0.29758362099749913</v>
      </c>
      <c r="D15" s="52">
        <f t="shared" ca="1" si="0"/>
        <v>6.026920243755729E-2</v>
      </c>
      <c r="E15" s="52">
        <f t="shared" ca="1" si="0"/>
        <v>0.16159629031125</v>
      </c>
      <c r="F15" s="52">
        <f t="shared" ca="1" si="0"/>
        <v>1.0062240663900379</v>
      </c>
      <c r="G15" s="52">
        <f t="shared" ca="1" si="0"/>
        <v>0.34323588590365883</v>
      </c>
      <c r="H15" s="52">
        <f t="shared" ca="1" si="0"/>
        <v>0.9108910891089117</v>
      </c>
      <c r="I15" s="52">
        <f t="shared" ca="1" si="0"/>
        <v>1.8608414239482229</v>
      </c>
      <c r="J15" s="53"/>
    </row>
    <row r="16" spans="1:20" s="54" customFormat="1" ht="15" customHeight="1">
      <c r="A16" s="55" t="s">
        <v>21</v>
      </c>
      <c r="B16" s="56" t="s">
        <v>20</v>
      </c>
      <c r="C16" s="57"/>
      <c r="D16" s="58"/>
      <c r="E16" s="58"/>
      <c r="F16" s="58"/>
      <c r="G16" s="58"/>
      <c r="H16" s="58"/>
      <c r="I16" s="58"/>
      <c r="J16" s="47"/>
    </row>
    <row r="17" spans="1:21" s="54" customFormat="1" ht="15" customHeight="1" thickBot="1">
      <c r="A17" s="59" t="s">
        <v>22</v>
      </c>
      <c r="B17" s="60" t="s">
        <v>20</v>
      </c>
      <c r="C17" s="61">
        <f t="shared" ref="C17:I17" ca="1" si="1">IF(ISERR((OFFSET(C17,-5,0)/OFFSET(C17,-10,0)-1)*100),"－",(OFFSET(C17,-5,0)/OFFSET(C17,-10,0)-1)*100)</f>
        <v>1.8493895805632876</v>
      </c>
      <c r="D17" s="62">
        <f t="shared" ca="1" si="1"/>
        <v>1.6047871617027143</v>
      </c>
      <c r="E17" s="62">
        <f t="shared" ca="1" si="1"/>
        <v>1.9159279382327643</v>
      </c>
      <c r="F17" s="62">
        <f t="shared" ca="1" si="1"/>
        <v>2.3869610935856933</v>
      </c>
      <c r="G17" s="62">
        <f t="shared" ca="1" si="1"/>
        <v>1.4843188891549008</v>
      </c>
      <c r="H17" s="62">
        <f t="shared" ca="1" si="1"/>
        <v>2.4939662107803739</v>
      </c>
      <c r="I17" s="62">
        <f t="shared" ca="1" si="1"/>
        <v>4.1069459757442139</v>
      </c>
      <c r="J17" s="53"/>
    </row>
    <row r="18" spans="1:21" ht="15" customHeight="1">
      <c r="A18" s="63" t="s">
        <v>23</v>
      </c>
      <c r="B18" s="63"/>
      <c r="C18" s="64"/>
      <c r="D18" s="64"/>
      <c r="E18" s="64"/>
      <c r="F18" s="64"/>
      <c r="G18" s="64"/>
      <c r="H18" s="64"/>
      <c r="I18" s="65"/>
      <c r="J18" s="66"/>
    </row>
    <row r="19" spans="1:21" ht="15" customHeight="1">
      <c r="A19" s="67"/>
      <c r="B19" s="67"/>
      <c r="C19" s="68"/>
      <c r="D19" s="68"/>
      <c r="E19" s="68"/>
      <c r="F19" s="68"/>
      <c r="G19" s="68"/>
      <c r="H19" s="68"/>
      <c r="I19" s="68"/>
      <c r="J19" s="68"/>
    </row>
    <row r="20" spans="1:21" ht="15" customHeight="1">
      <c r="K20" s="70"/>
      <c r="L20" s="71"/>
      <c r="M20" s="72"/>
      <c r="N20" s="72"/>
      <c r="O20" s="72"/>
      <c r="P20" s="72"/>
      <c r="Q20" s="72"/>
      <c r="R20" s="72"/>
      <c r="S20" s="72"/>
      <c r="T20" s="72"/>
      <c r="U20" s="72"/>
    </row>
    <row r="21" spans="1:21" ht="15" customHeight="1">
      <c r="K21" s="71"/>
      <c r="L21" s="73"/>
      <c r="M21" s="73"/>
      <c r="N21" s="73"/>
      <c r="O21" s="74" t="s">
        <v>24</v>
      </c>
      <c r="P21" s="75">
        <v>4</v>
      </c>
      <c r="Q21" s="75">
        <v>5</v>
      </c>
      <c r="R21" s="75">
        <v>6</v>
      </c>
      <c r="S21" s="75">
        <v>7</v>
      </c>
      <c r="T21" s="75">
        <v>8</v>
      </c>
      <c r="U21" s="75">
        <v>9</v>
      </c>
    </row>
    <row r="22" spans="1:21" ht="15" customHeight="1">
      <c r="K22" s="76"/>
      <c r="L22" s="73"/>
      <c r="M22" s="73"/>
      <c r="N22" s="74" t="s">
        <v>25</v>
      </c>
      <c r="O22" s="75" t="s">
        <v>26</v>
      </c>
      <c r="P22" s="75" t="s">
        <v>4</v>
      </c>
      <c r="Q22" s="75" t="s">
        <v>5</v>
      </c>
      <c r="R22" s="75" t="s">
        <v>6</v>
      </c>
      <c r="S22" s="75" t="s">
        <v>7</v>
      </c>
      <c r="T22" s="75" t="s">
        <v>8</v>
      </c>
      <c r="U22" s="75" t="s">
        <v>9</v>
      </c>
    </row>
    <row r="23" spans="1:21" ht="15" customHeight="1">
      <c r="K23" s="77"/>
      <c r="L23" s="78" t="str">
        <f ca="1">LEFT(OFFSET($A$1,N23-2,0),3)</f>
        <v>102</v>
      </c>
      <c r="M23" s="72" t="str">
        <f ca="1">OFFSET($A$1,N23-1,0)</f>
        <v>第二季底</v>
      </c>
      <c r="N23" s="75">
        <v>7</v>
      </c>
      <c r="O23" s="79" t="str">
        <f ca="1">L23 &amp; "年" &amp; M23</f>
        <v>102年第二季底</v>
      </c>
      <c r="P23" s="80">
        <f ca="1">OFFSET($A$1,N23-1,P21-1)</f>
        <v>58824</v>
      </c>
      <c r="Q23" s="80">
        <f ca="1">OFFSET($A$1,N23-1,Q21-1)</f>
        <v>13988</v>
      </c>
      <c r="R23" s="80">
        <f ca="1">OFFSET($A$1,N23-1,R21-1)</f>
        <v>9510</v>
      </c>
      <c r="S23" s="80">
        <f ca="1">OFFSET($A$1,N23-1,S21-1)</f>
        <v>8354</v>
      </c>
      <c r="T23" s="80">
        <f ca="1">OFFSET($A$1,N23-1,T21-1)</f>
        <v>4972</v>
      </c>
      <c r="U23" s="80">
        <f ca="1">OFFSET($A$1,N23-1,U21-1)</f>
        <v>3628</v>
      </c>
    </row>
    <row r="24" spans="1:21" ht="15" customHeight="1">
      <c r="K24" s="77"/>
      <c r="L24" s="81" t="str">
        <f ca="1">IF(CODE(MID(OFFSET(L24,0,1),2,1))&gt;CODE(MID(OFFSET(L24,-1,1),2,1)),L23,L23+1)</f>
        <v>102</v>
      </c>
      <c r="M24" s="81" t="str">
        <f ca="1">IF(LEFT(OFFSET($A$1,N23,0),1)="第",OFFSET($A$1,N23,0),OFFSET($A$1,N23+1,0))</f>
        <v>第三季底</v>
      </c>
      <c r="N24" s="81">
        <f ca="1">IF(LEFT(OFFSET($A$1,N23,0),1)="第",N23+1,N23+2)</f>
        <v>8</v>
      </c>
      <c r="O24" s="79" t="str">
        <f ca="1">L24 &amp; "年" &amp; M24</f>
        <v>102年第三季底</v>
      </c>
      <c r="P24" s="80">
        <f ca="1">OFFSET($A$1,N24-1,P21-1)</f>
        <v>58834</v>
      </c>
      <c r="Q24" s="80">
        <f ca="1">OFFSET($A$1,N24-1,Q21-1)</f>
        <v>14094</v>
      </c>
      <c r="R24" s="80">
        <f ca="1">OFFSET($A$1,N24-1,R21-1)</f>
        <v>9569</v>
      </c>
      <c r="S24" s="80">
        <f ca="1">OFFSET($A$1,N24-1,S21-1)</f>
        <v>8374</v>
      </c>
      <c r="T24" s="80">
        <f ca="1">OFFSET($A$1,N24-1,T21-1)</f>
        <v>5010</v>
      </c>
      <c r="U24" s="80">
        <f ca="1">OFFSET($A$1,N24-1,U21-1)</f>
        <v>3635</v>
      </c>
    </row>
    <row r="25" spans="1:21" ht="15" customHeight="1">
      <c r="K25" s="77"/>
      <c r="L25" s="81" t="str">
        <f ca="1">IF(CODE(MID(OFFSET(L25,0,1),2,1))&gt;CODE(MID(OFFSET(L25,-1,1),2,1)),L24,L24+1)</f>
        <v>102</v>
      </c>
      <c r="M25" s="81" t="str">
        <f ca="1">IF(LEFT(OFFSET($A$1,N24,0),1)="第",OFFSET($A$1,N24,0),OFFSET($A$1,N24+1,0))</f>
        <v>第四季底</v>
      </c>
      <c r="N25" s="81">
        <f ca="1">IF(LEFT(OFFSET($A$1,N24,0),1)="第",N24+1,N24+2)</f>
        <v>9</v>
      </c>
      <c r="O25" s="79" t="str">
        <f ca="1">L25 &amp; "年" &amp; M25</f>
        <v>102年第四季底</v>
      </c>
      <c r="P25" s="80">
        <f ca="1">OFFSET($A$1,N25-1,P21-1)</f>
        <v>59502</v>
      </c>
      <c r="Q25" s="80">
        <f ca="1">OFFSET($A$1,N25-1,Q21-1)</f>
        <v>14221</v>
      </c>
      <c r="R25" s="80">
        <f ca="1">OFFSET($A$1,N25-1,R21-1)</f>
        <v>9591</v>
      </c>
      <c r="S25" s="80">
        <f ca="1">OFFSET($A$1,N25-1,S21-1)</f>
        <v>8403</v>
      </c>
      <c r="T25" s="80">
        <f ca="1">OFFSET($A$1,N25-1,T21-1)</f>
        <v>5021</v>
      </c>
      <c r="U25" s="80">
        <f ca="1">OFFSET($A$1,N25-1,U21-1)</f>
        <v>3662</v>
      </c>
    </row>
    <row r="26" spans="1:21" ht="15" customHeight="1">
      <c r="K26" s="77"/>
      <c r="L26" s="81">
        <f ca="1">IF(CODE(MID(OFFSET(L26,0,1),2,1))&gt;CODE(MID(OFFSET(L26,-1,1),2,1)),L25,L25+1)</f>
        <v>103</v>
      </c>
      <c r="M26" s="81" t="str">
        <f ca="1">IF(LEFT(OFFSET($A$1,N25,0),1)="第",OFFSET($A$1,N25,0),OFFSET($A$1,N25+1,0))</f>
        <v>第一季底</v>
      </c>
      <c r="N26" s="81">
        <f ca="1">IF(LEFT(OFFSET($A$1,N25,0),1)="第",N25+1,N25+2)</f>
        <v>11</v>
      </c>
      <c r="O26" s="79" t="str">
        <f ca="1">L26 &amp; "年" &amp; M26</f>
        <v>103年第一季底</v>
      </c>
      <c r="P26" s="80">
        <f ca="1">OFFSET($A$1,N26-1,P21-1)</f>
        <v>59732</v>
      </c>
      <c r="Q26" s="80">
        <f ca="1">OFFSET($A$1,N26-1,Q21-1)</f>
        <v>14233</v>
      </c>
      <c r="R26" s="80">
        <f ca="1">OFFSET($A$1,N26-1,R21-1)</f>
        <v>9640</v>
      </c>
      <c r="S26" s="80">
        <f ca="1">OFFSET($A$1,N26-1,S21-1)</f>
        <v>8449</v>
      </c>
      <c r="T26" s="80">
        <f ca="1">OFFSET($A$1,N26-1,T21-1)</f>
        <v>5050</v>
      </c>
      <c r="U26" s="80">
        <f ca="1">OFFSET($A$1,N26-1,U21-1)</f>
        <v>3708</v>
      </c>
    </row>
    <row r="27" spans="1:21" ht="15" customHeight="1">
      <c r="K27" s="77"/>
      <c r="L27" s="81">
        <f ca="1">IF(CODE(MID(OFFSET(L27,0,1),2,1))&gt;CODE(MID(OFFSET(L27,-1,1),2,1)),L26,L26+1)</f>
        <v>103</v>
      </c>
      <c r="M27" s="81" t="str">
        <f ca="1">IF(LEFT(OFFSET($A$1,N26,0),1)="第",OFFSET($A$1,N26,0),OFFSET($A$1,N26+1,0))</f>
        <v>第二季底</v>
      </c>
      <c r="N27" s="81">
        <f ca="1">IF(LEFT(OFFSET($A$1,N26,0),1)="第",N26+1,N26+2)</f>
        <v>12</v>
      </c>
      <c r="O27" s="79" t="str">
        <f ca="1">L27 &amp; "年" &amp; M27</f>
        <v>103年第二季底</v>
      </c>
      <c r="P27" s="80">
        <f ca="1">OFFSET($A$1,N27-1,P21-1)</f>
        <v>59768</v>
      </c>
      <c r="Q27" s="80">
        <f ca="1">OFFSET($A$1,N27-1,Q21-1)</f>
        <v>14256</v>
      </c>
      <c r="R27" s="80">
        <f ca="1">OFFSET($A$1,N27-1,R21-1)</f>
        <v>9737</v>
      </c>
      <c r="S27" s="80">
        <f ca="1">OFFSET($A$1,N27-1,S21-1)</f>
        <v>8478</v>
      </c>
      <c r="T27" s="80">
        <f ca="1">OFFSET($A$1,N27-1,T21-1)</f>
        <v>5096</v>
      </c>
      <c r="U27" s="80">
        <f ca="1">OFFSET($A$1,N27-1,U21-1)</f>
        <v>3777</v>
      </c>
    </row>
    <row r="28" spans="1:21" ht="15" customHeight="1"/>
    <row r="29" spans="1:21" ht="15" customHeight="1"/>
    <row r="30" spans="1:21" ht="15" customHeight="1">
      <c r="C30" s="69"/>
      <c r="D30" s="69"/>
      <c r="E30" s="69"/>
      <c r="F30" s="69"/>
      <c r="G30" s="69"/>
      <c r="H30" s="69"/>
    </row>
    <row r="31" spans="1:21" ht="15" customHeight="1">
      <c r="C31" s="69"/>
      <c r="D31" s="69"/>
      <c r="E31" s="69"/>
      <c r="F31" s="69"/>
      <c r="G31" s="69"/>
      <c r="H31" s="69"/>
    </row>
    <row r="32" spans="1:21" ht="15" customHeight="1"/>
    <row r="33" spans="1:16" s="5" customFormat="1" ht="15" customHeight="1"/>
    <row r="34" spans="1:16" s="5" customFormat="1" ht="15" customHeight="1">
      <c r="C34" s="69"/>
      <c r="D34" s="69"/>
      <c r="E34" s="69"/>
      <c r="F34" s="69"/>
      <c r="G34" s="69"/>
      <c r="H34" s="69"/>
      <c r="I34" s="69"/>
      <c r="J34" s="8"/>
    </row>
    <row r="35" spans="1:16" ht="15" customHeight="1" thickBot="1">
      <c r="A35" s="82"/>
      <c r="B35" s="82"/>
      <c r="C35" s="82"/>
      <c r="D35" s="83"/>
      <c r="E35" s="83"/>
      <c r="F35" s="83"/>
      <c r="G35" s="83"/>
      <c r="H35" s="83"/>
      <c r="I35" s="83"/>
      <c r="J35" s="84"/>
      <c r="K35" s="85"/>
      <c r="L35" s="85"/>
      <c r="M35" s="85"/>
      <c r="N35" s="85"/>
      <c r="O35" s="85"/>
      <c r="P35" s="86"/>
    </row>
    <row r="36" spans="1:16" ht="15" customHeight="1" thickTop="1">
      <c r="A36" s="87"/>
      <c r="B36" s="88"/>
      <c r="C36" s="89"/>
      <c r="D36" s="89"/>
      <c r="E36" s="89"/>
      <c r="F36" s="89"/>
      <c r="G36" s="89"/>
      <c r="H36" s="89"/>
      <c r="I36" s="90"/>
      <c r="K36" s="86"/>
      <c r="L36" s="67"/>
      <c r="M36" s="86"/>
      <c r="N36" s="91"/>
      <c r="O36" s="91"/>
      <c r="P36" s="86"/>
    </row>
    <row r="37" spans="1:16" ht="18" customHeight="1">
      <c r="A37" s="92"/>
      <c r="B37" s="92"/>
      <c r="C37" s="92"/>
      <c r="D37" s="92"/>
      <c r="E37" s="92"/>
      <c r="F37" s="92"/>
      <c r="G37" s="92"/>
      <c r="H37" s="92"/>
      <c r="I37" s="92"/>
      <c r="K37" s="86"/>
      <c r="L37" s="67"/>
      <c r="M37" s="86"/>
      <c r="N37" s="93"/>
      <c r="O37" s="86"/>
      <c r="P37" s="86"/>
    </row>
    <row r="38" spans="1:16" ht="18" customHeight="1">
      <c r="A38" s="92"/>
      <c r="B38" s="92"/>
      <c r="C38" s="92"/>
      <c r="D38" s="92"/>
      <c r="E38" s="92"/>
      <c r="F38" s="92"/>
      <c r="G38" s="92"/>
      <c r="H38" s="92"/>
      <c r="I38" s="92"/>
      <c r="K38" s="86"/>
      <c r="L38" s="67"/>
      <c r="M38" s="86"/>
      <c r="N38" s="93"/>
      <c r="O38" s="86"/>
      <c r="P38" s="86"/>
    </row>
    <row r="39" spans="1:16" ht="18" customHeight="1">
      <c r="A39" s="92"/>
      <c r="B39" s="92"/>
      <c r="C39" s="92"/>
      <c r="D39" s="92"/>
      <c r="E39" s="92"/>
      <c r="F39" s="92"/>
      <c r="G39" s="92"/>
      <c r="H39" s="92"/>
      <c r="I39" s="92"/>
      <c r="K39" s="86"/>
      <c r="L39" s="67"/>
      <c r="M39" s="86"/>
      <c r="N39" s="93"/>
      <c r="O39" s="86"/>
      <c r="P39" s="86"/>
    </row>
    <row r="40" spans="1:16" ht="18" customHeight="1">
      <c r="A40" s="92"/>
      <c r="B40" s="92"/>
      <c r="C40" s="92"/>
      <c r="D40" s="92"/>
      <c r="E40" s="92"/>
      <c r="F40" s="92"/>
      <c r="G40" s="92"/>
      <c r="H40" s="92"/>
      <c r="I40" s="92"/>
      <c r="K40" s="86"/>
      <c r="L40" s="67"/>
      <c r="M40" s="86"/>
      <c r="N40" s="93"/>
      <c r="O40" s="86"/>
      <c r="P40" s="86"/>
    </row>
    <row r="41" spans="1:16" ht="18" customHeight="1">
      <c r="A41" s="92"/>
      <c r="B41" s="92"/>
      <c r="C41" s="92"/>
      <c r="D41" s="92"/>
      <c r="E41" s="92"/>
      <c r="F41" s="92"/>
      <c r="G41" s="92"/>
      <c r="H41" s="92"/>
      <c r="I41" s="92"/>
      <c r="K41" s="86"/>
      <c r="L41" s="67"/>
      <c r="M41" s="86"/>
      <c r="N41" s="93"/>
      <c r="O41" s="86"/>
      <c r="P41" s="86"/>
    </row>
    <row r="42" spans="1:16" ht="18" customHeight="1">
      <c r="A42" s="92"/>
      <c r="B42" s="92"/>
      <c r="C42" s="92"/>
      <c r="D42" s="92"/>
      <c r="E42" s="92"/>
      <c r="F42" s="92"/>
      <c r="G42" s="92"/>
      <c r="H42" s="92"/>
      <c r="I42" s="92"/>
      <c r="K42" s="86"/>
      <c r="L42" s="67"/>
      <c r="M42" s="86"/>
      <c r="N42" s="93"/>
      <c r="O42" s="86"/>
      <c r="P42" s="86"/>
    </row>
    <row r="43" spans="1:16" ht="18" customHeight="1">
      <c r="A43" s="94"/>
      <c r="B43" s="94"/>
      <c r="C43" s="94"/>
      <c r="D43" s="94"/>
      <c r="E43" s="94"/>
      <c r="F43" s="94"/>
      <c r="G43" s="94"/>
      <c r="H43" s="94"/>
      <c r="I43" s="94"/>
      <c r="K43" s="86"/>
      <c r="L43" s="67"/>
      <c r="M43" s="86"/>
      <c r="N43" s="93"/>
      <c r="O43" s="86"/>
      <c r="P43" s="86"/>
    </row>
    <row r="44" spans="1:16" ht="18" customHeight="1">
      <c r="A44" s="95"/>
      <c r="B44" s="95"/>
      <c r="C44" s="95"/>
      <c r="D44" s="95"/>
      <c r="E44" s="95"/>
      <c r="F44" s="95"/>
      <c r="G44" s="95"/>
      <c r="H44" s="95"/>
      <c r="I44" s="95"/>
      <c r="K44" s="86"/>
      <c r="L44" s="67"/>
      <c r="M44" s="86"/>
      <c r="N44" s="93"/>
      <c r="O44" s="86"/>
      <c r="P44" s="86"/>
    </row>
    <row r="45" spans="1:16" s="5" customFormat="1" ht="18" customHeight="1">
      <c r="J45" s="8"/>
      <c r="K45" s="86"/>
      <c r="L45" s="67"/>
      <c r="M45" s="86"/>
      <c r="N45" s="93"/>
      <c r="O45" s="86"/>
      <c r="P45" s="86"/>
    </row>
    <row r="46" spans="1:16" s="5" customFormat="1" ht="15" customHeight="1">
      <c r="C46" s="69"/>
      <c r="D46" s="69"/>
      <c r="E46" s="69"/>
      <c r="F46" s="69"/>
      <c r="G46" s="69"/>
      <c r="H46" s="69"/>
      <c r="I46" s="69"/>
      <c r="J46" s="8"/>
      <c r="K46" s="86"/>
      <c r="L46" s="86"/>
      <c r="M46" s="86"/>
      <c r="N46" s="86"/>
      <c r="O46" s="86"/>
      <c r="P46" s="86"/>
    </row>
    <row r="47" spans="1:16" ht="15" customHeight="1">
      <c r="K47" s="86"/>
      <c r="L47" s="86"/>
      <c r="M47" s="86"/>
      <c r="N47" s="86"/>
      <c r="O47" s="86"/>
      <c r="P47" s="86"/>
    </row>
    <row r="48" spans="1:16" ht="15" customHeight="1"/>
  </sheetData>
  <mergeCells count="1">
    <mergeCell ref="A1:I1"/>
  </mergeCells>
  <phoneticPr fontId="2" type="noConversion"/>
  <printOptions horizontalCentered="1" gridLinesSet="0"/>
  <pageMargins left="1.1023622047244095" right="1.1023622047244095" top="1.1811023622047245" bottom="1.1811023622047245" header="0.98425196850393704" footer="0.98425196850393704"/>
  <pageSetup paperSize="9" firstPageNumber="2" fitToHeight="0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02.各鄉市人口(2)</vt:lpstr>
      <vt:lpstr>database_4</vt:lpstr>
      <vt:lpstr>'02.各鄉市人口(2)'!Print_Area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2014-10-31T03:04:08Z</dcterms:created>
  <dcterms:modified xsi:type="dcterms:W3CDTF">2014-10-31T03:04:08Z</dcterms:modified>
</cp:coreProperties>
</file>