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1405" windowHeight="8700"/>
  </bookViews>
  <sheets>
    <sheet name="01.人口與戶數(1)" sheetId="1" r:id="rId1"/>
  </sheets>
  <externalReferences>
    <externalReference r:id="rId2"/>
  </externalReferences>
  <definedNames>
    <definedName name="_xlnm._FilterDatabase" localSheetId="0" hidden="1">'01.人口與戶數(1)'!$A$5:$M$19</definedName>
    <definedName name="database_1">#REF!</definedName>
    <definedName name="database_10">#REF!</definedName>
    <definedName name="database_11">#REF!</definedName>
    <definedName name="database_2">'01.人口與戶數(1)'!$A$5:$M$20</definedName>
    <definedName name="database_21">#REF!</definedName>
    <definedName name="database_22">#REF!</definedName>
    <definedName name="database_5">#REF!</definedName>
    <definedName name="database_7">#REF!</definedName>
    <definedName name="database_8">#REF!</definedName>
    <definedName name="database_9">#REF!</definedName>
    <definedName name="_xlnm.Print_Area" localSheetId="0">'01.人口與戶數(1)'!$A$1:$L$45</definedName>
  </definedNames>
  <calcPr calcId="125725"/>
</workbook>
</file>

<file path=xl/calcChain.xml><?xml version="1.0" encoding="utf-8"?>
<calcChain xmlns="http://schemas.openxmlformats.org/spreadsheetml/2006/main">
  <c r="Q25" i="1"/>
  <c r="P26" s="1"/>
  <c r="O26" s="1"/>
  <c r="R26" s="1"/>
  <c r="P25"/>
  <c r="O25" s="1"/>
  <c r="R25" s="1"/>
  <c r="U24"/>
  <c r="T24"/>
  <c r="S24"/>
  <c r="P24"/>
  <c r="R24" s="1"/>
  <c r="L18"/>
  <c r="K18"/>
  <c r="J18"/>
  <c r="I18"/>
  <c r="H18"/>
  <c r="G18"/>
  <c r="F18"/>
  <c r="E18"/>
  <c r="D18"/>
  <c r="C18"/>
  <c r="L16"/>
  <c r="K16"/>
  <c r="J16"/>
  <c r="I16"/>
  <c r="H16"/>
  <c r="G16"/>
  <c r="F16"/>
  <c r="E16"/>
  <c r="D16"/>
  <c r="C16"/>
  <c r="T25" l="1"/>
  <c r="Q26"/>
  <c r="S25"/>
  <c r="U25"/>
  <c r="Q27" l="1"/>
  <c r="T26"/>
  <c r="P27"/>
  <c r="O27" s="1"/>
  <c r="R27" s="1"/>
  <c r="U26"/>
  <c r="S26"/>
  <c r="P28" l="1"/>
  <c r="O28" s="1"/>
  <c r="R28" s="1"/>
  <c r="U27"/>
  <c r="S27"/>
  <c r="Q28"/>
  <c r="T27"/>
  <c r="T28" l="1"/>
  <c r="U28"/>
  <c r="S28"/>
</calcChain>
</file>

<file path=xl/sharedStrings.xml><?xml version="1.0" encoding="utf-8"?>
<sst xmlns="http://schemas.openxmlformats.org/spreadsheetml/2006/main" count="39" uniqueCount="36">
  <si>
    <t>一、人口與戶數</t>
    <phoneticPr fontId="4" type="noConversion"/>
  </si>
  <si>
    <r>
      <t>年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底別</t>
    </r>
    <phoneticPr fontId="4" type="noConversion"/>
  </si>
  <si>
    <r>
      <t>土地面積</t>
    </r>
    <r>
      <rPr>
        <sz val="9"/>
        <rFont val="標楷體"/>
        <family val="4"/>
        <charset val="136"/>
      </rPr>
      <t xml:space="preserve">
</t>
    </r>
    <r>
      <rPr>
        <sz val="9"/>
        <rFont val="Times New Roman"/>
        <family val="1"/>
      </rPr>
      <t>(</t>
    </r>
    <r>
      <rPr>
        <sz val="9"/>
        <rFont val="標楷體"/>
        <family val="4"/>
        <charset val="136"/>
      </rPr>
      <t>平方公里</t>
    </r>
    <r>
      <rPr>
        <sz val="9"/>
        <rFont val="Times New Roman"/>
        <family val="1"/>
      </rPr>
      <t>)</t>
    </r>
    <phoneticPr fontId="4" type="noConversion"/>
  </si>
  <si>
    <t>村里數</t>
    <phoneticPr fontId="4" type="noConversion"/>
  </si>
  <si>
    <t>鄰數</t>
    <phoneticPr fontId="4" type="noConversion"/>
  </si>
  <si>
    <r>
      <t xml:space="preserve">戶數
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戶</t>
    </r>
    <r>
      <rPr>
        <sz val="10"/>
        <rFont val="Times New Roman"/>
        <family val="1"/>
      </rPr>
      <t>)</t>
    </r>
    <phoneticPr fontId="4" type="noConversion"/>
  </si>
  <si>
    <r>
      <t>戶籍登記人口數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人</t>
    </r>
    <r>
      <rPr>
        <sz val="10"/>
        <rFont val="Times New Roman"/>
        <family val="1"/>
      </rPr>
      <t>)</t>
    </r>
    <phoneticPr fontId="4" type="noConversion"/>
  </si>
  <si>
    <t>性比例</t>
    <phoneticPr fontId="4" type="noConversion"/>
  </si>
  <si>
    <t>戶量</t>
    <phoneticPr fontId="4" type="noConversion"/>
  </si>
  <si>
    <t>人口密度</t>
    <phoneticPr fontId="4" type="noConversion"/>
  </si>
  <si>
    <t>合  計</t>
  </si>
  <si>
    <t>男</t>
  </si>
  <si>
    <t>女</t>
  </si>
  <si>
    <t>（男/女×100）</t>
    <phoneticPr fontId="4" type="noConversion"/>
  </si>
  <si>
    <t>（人/戶）</t>
  </si>
  <si>
    <t>（人/平方公里）</t>
  </si>
  <si>
    <t>101年底</t>
    <phoneticPr fontId="4" type="noConversion"/>
  </si>
  <si>
    <t>102年底</t>
    <phoneticPr fontId="4" type="noConversion"/>
  </si>
  <si>
    <t>第二季底</t>
    <phoneticPr fontId="4" type="noConversion"/>
  </si>
  <si>
    <t>第三季底</t>
    <phoneticPr fontId="4" type="noConversion"/>
  </si>
  <si>
    <t>第四季底</t>
    <phoneticPr fontId="4" type="noConversion"/>
  </si>
  <si>
    <t>103年底</t>
    <phoneticPr fontId="4" type="noConversion"/>
  </si>
  <si>
    <t>第一季底</t>
    <phoneticPr fontId="4" type="noConversion"/>
  </si>
  <si>
    <t>當季較上</t>
  </si>
  <si>
    <t>百分點</t>
  </si>
  <si>
    <t>人/戶</t>
    <phoneticPr fontId="4" type="noConversion"/>
  </si>
  <si>
    <t>季增減％</t>
  </si>
  <si>
    <t>當季較上年</t>
  </si>
  <si>
    <t>同季增減％</t>
  </si>
  <si>
    <t>資料來源：澎湖縣政府民政處之公務統計報表</t>
    <phoneticPr fontId="4" type="noConversion"/>
  </si>
  <si>
    <t>欄號</t>
    <phoneticPr fontId="4" type="noConversion"/>
  </si>
  <si>
    <t>列號</t>
    <phoneticPr fontId="4" type="noConversion"/>
  </si>
  <si>
    <r>
      <t>年</t>
    </r>
    <r>
      <rPr>
        <sz val="12"/>
        <color indexed="12"/>
        <rFont val="Times New Roman"/>
        <family val="1"/>
      </rPr>
      <t>(</t>
    </r>
    <r>
      <rPr>
        <sz val="12"/>
        <color indexed="12"/>
        <rFont val="標楷體"/>
        <family val="4"/>
        <charset val="136"/>
      </rPr>
      <t>季</t>
    </r>
    <r>
      <rPr>
        <sz val="12"/>
        <color indexed="12"/>
        <rFont val="Times New Roman"/>
        <family val="1"/>
      </rPr>
      <t>)</t>
    </r>
    <r>
      <rPr>
        <sz val="12"/>
        <color indexed="12"/>
        <rFont val="標楷體"/>
        <family val="4"/>
        <charset val="136"/>
      </rPr>
      <t>底別</t>
    </r>
    <phoneticPr fontId="4" type="noConversion"/>
  </si>
  <si>
    <t>戶數</t>
    <phoneticPr fontId="4" type="noConversion"/>
  </si>
  <si>
    <t>男性人口數</t>
    <phoneticPr fontId="4" type="noConversion"/>
  </si>
  <si>
    <t>女性人口數</t>
    <phoneticPr fontId="4" type="noConversion"/>
  </si>
</sst>
</file>

<file path=xl/styles.xml><?xml version="1.0" encoding="utf-8"?>
<styleSheet xmlns="http://schemas.openxmlformats.org/spreadsheetml/2006/main">
  <numFmts count="5">
    <numFmt numFmtId="176" formatCode="#\ ##0"/>
    <numFmt numFmtId="177" formatCode="_(* #,##0_);_(* \(#,##0\);_(* &quot;-&quot;_);_(@_)"/>
    <numFmt numFmtId="178" formatCode="#,##0;\-#,##0;&quot;－&quot;;@"/>
    <numFmt numFmtId="179" formatCode="#,##0.0000;\-#,##0.0000;&quot;－&quot;;@"/>
    <numFmt numFmtId="180" formatCode="#,##0.00;\-#,##0.00;&quot;－&quot;;@"/>
  </numFmts>
  <fonts count="22">
    <font>
      <sz val="12"/>
      <name val="細明體"/>
      <family val="3"/>
      <charset val="136"/>
    </font>
    <font>
      <sz val="12"/>
      <name val="細明體"/>
      <family val="3"/>
      <charset val="136"/>
    </font>
    <font>
      <b/>
      <sz val="16"/>
      <name val="標楷體"/>
      <family val="4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9"/>
      <name val="標楷體"/>
      <family val="4"/>
      <charset val="136"/>
    </font>
    <font>
      <sz val="9"/>
      <name val="Times New Roman"/>
      <family val="1"/>
    </font>
    <font>
      <sz val="10"/>
      <color indexed="9"/>
      <name val="標楷體"/>
      <family val="4"/>
      <charset val="136"/>
    </font>
    <font>
      <sz val="10"/>
      <color indexed="9"/>
      <name val="Arial Narrow"/>
      <family val="2"/>
    </font>
    <font>
      <sz val="12"/>
      <color indexed="9"/>
      <name val="標楷體"/>
      <family val="4"/>
      <charset val="136"/>
    </font>
    <font>
      <sz val="10"/>
      <name val="Arial Narrow"/>
      <family val="2"/>
    </font>
    <font>
      <sz val="12"/>
      <name val="Arial Narrow"/>
      <family val="2"/>
    </font>
    <font>
      <sz val="12"/>
      <color indexed="12"/>
      <name val="標楷體"/>
      <family val="4"/>
      <charset val="136"/>
    </font>
    <font>
      <sz val="12"/>
      <color indexed="12"/>
      <name val="Times New Roman"/>
      <family val="1"/>
    </font>
    <font>
      <sz val="10"/>
      <name val="細明體"/>
      <family val="3"/>
      <charset val="136"/>
    </font>
    <font>
      <sz val="14"/>
      <color indexed="9"/>
      <name val="標楷體"/>
      <family val="4"/>
      <charset val="136"/>
    </font>
    <font>
      <sz val="14"/>
      <name val="標楷體"/>
      <family val="4"/>
      <charset val="136"/>
    </font>
    <font>
      <sz val="12"/>
      <color indexed="10"/>
      <name val="標楷體"/>
      <family val="4"/>
      <charset val="136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5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50"/>
      </bottom>
      <diagonal/>
    </border>
    <border>
      <left/>
      <right style="medium">
        <color indexed="64"/>
      </right>
      <top/>
      <bottom style="thin">
        <color indexed="5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177" fontId="1" fillId="0" borderId="0" applyFont="0" applyFill="0" applyBorder="0" applyAlignment="0" applyProtection="0"/>
  </cellStyleXfs>
  <cellXfs count="173">
    <xf numFmtId="0" fontId="0" fillId="0" borderId="0" xfId="0"/>
    <xf numFmtId="0" fontId="2" fillId="0" borderId="0" xfId="0" applyFont="1" applyAlignment="1">
      <alignment horizontal="center"/>
    </xf>
    <xf numFmtId="4" fontId="5" fillId="0" borderId="0" xfId="0" applyNumberFormat="1" applyFont="1" applyAlignment="1">
      <alignment horizontal="centerContinuous"/>
    </xf>
    <xf numFmtId="0" fontId="5" fillId="0" borderId="0" xfId="0" applyFont="1"/>
    <xf numFmtId="0" fontId="5" fillId="0" borderId="0" xfId="0" applyFont="1" applyBorder="1"/>
    <xf numFmtId="176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176" fontId="6" fillId="0" borderId="0" xfId="0" applyNumberFormat="1" applyFont="1" applyAlignment="1">
      <alignment horizontal="centerContinuous"/>
    </xf>
    <xf numFmtId="2" fontId="6" fillId="0" borderId="0" xfId="0" applyNumberFormat="1" applyFont="1" applyAlignment="1">
      <alignment horizontal="right"/>
    </xf>
    <xf numFmtId="176" fontId="6" fillId="0" borderId="0" xfId="0" applyNumberFormat="1" applyFont="1" applyAlignment="1">
      <alignment horizontal="right"/>
    </xf>
    <xf numFmtId="0" fontId="6" fillId="0" borderId="1" xfId="0" applyFont="1" applyBorder="1" applyAlignment="1">
      <alignment horizontal="distributed" vertical="center" justifyLastLine="1"/>
    </xf>
    <xf numFmtId="0" fontId="6" fillId="0" borderId="1" xfId="0" applyFont="1" applyBorder="1" applyAlignment="1">
      <alignment vertical="center"/>
    </xf>
    <xf numFmtId="0" fontId="6" fillId="0" borderId="2" xfId="1" applyNumberFormat="1" applyFont="1" applyBorder="1" applyAlignment="1">
      <alignment horizontal="left" vertical="center" wrapText="1" justifyLastLine="1"/>
    </xf>
    <xf numFmtId="49" fontId="6" fillId="0" borderId="3" xfId="0" applyNumberFormat="1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distributed" vertical="center" justifyLastLine="1"/>
    </xf>
    <xf numFmtId="176" fontId="6" fillId="0" borderId="3" xfId="0" applyNumberFormat="1" applyFont="1" applyBorder="1" applyAlignment="1">
      <alignment horizontal="distributed" vertical="center" wrapText="1" justifyLastLine="1"/>
    </xf>
    <xf numFmtId="176" fontId="6" fillId="0" borderId="4" xfId="0" applyNumberFormat="1" applyFont="1" applyBorder="1" applyAlignment="1">
      <alignment horizontal="distributed" vertical="center" justifyLastLine="1"/>
    </xf>
    <xf numFmtId="176" fontId="6" fillId="0" borderId="5" xfId="0" applyNumberFormat="1" applyFont="1" applyBorder="1" applyAlignment="1">
      <alignment horizontal="distributed" vertical="center" justifyLastLine="1"/>
    </xf>
    <xf numFmtId="176" fontId="6" fillId="0" borderId="6" xfId="0" applyNumberFormat="1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fill" vertical="center"/>
    </xf>
    <xf numFmtId="0" fontId="6" fillId="0" borderId="7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fill" vertical="center" wrapText="1"/>
    </xf>
    <xf numFmtId="0" fontId="5" fillId="0" borderId="0" xfId="0" applyFont="1" applyAlignment="1">
      <alignment vertical="center" wrapText="1"/>
    </xf>
    <xf numFmtId="0" fontId="6" fillId="0" borderId="8" xfId="0" applyFont="1" applyBorder="1" applyAlignment="1">
      <alignment horizontal="distributed" vertical="center" justifyLastLine="1"/>
    </xf>
    <xf numFmtId="0" fontId="6" fillId="0" borderId="8" xfId="0" applyFont="1" applyBorder="1" applyAlignment="1">
      <alignment horizontal="distributed" vertical="top"/>
    </xf>
    <xf numFmtId="0" fontId="8" fillId="0" borderId="9" xfId="1" applyNumberFormat="1" applyFont="1" applyBorder="1" applyAlignment="1">
      <alignment horizontal="left" vertical="center" wrapText="1" justifyLastLine="1"/>
    </xf>
    <xf numFmtId="49" fontId="6" fillId="0" borderId="10" xfId="0" applyNumberFormat="1" applyFont="1" applyBorder="1" applyAlignment="1">
      <alignment horizontal="center" vertical="center" wrapText="1"/>
    </xf>
    <xf numFmtId="176" fontId="6" fillId="0" borderId="10" xfId="0" applyNumberFormat="1" applyFont="1" applyBorder="1" applyAlignment="1">
      <alignment horizontal="distributed" vertical="center" justifyLastLine="1"/>
    </xf>
    <xf numFmtId="176" fontId="6" fillId="0" borderId="11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left" vertical="top"/>
    </xf>
    <xf numFmtId="178" fontId="11" fillId="0" borderId="0" xfId="0" applyNumberFormat="1" applyFont="1" applyBorder="1" applyAlignment="1">
      <alignment horizontal="left" vertical="top"/>
    </xf>
    <xf numFmtId="178" fontId="11" fillId="0" borderId="13" xfId="0" applyNumberFormat="1" applyFont="1" applyBorder="1" applyAlignment="1">
      <alignment vertical="top"/>
    </xf>
    <xf numFmtId="178" fontId="11" fillId="0" borderId="0" xfId="0" applyNumberFormat="1" applyFont="1" applyBorder="1" applyAlignment="1">
      <alignment vertical="top"/>
    </xf>
    <xf numFmtId="178" fontId="11" fillId="0" borderId="0" xfId="1" applyNumberFormat="1" applyFont="1" applyBorder="1" applyAlignment="1">
      <alignment vertical="top"/>
    </xf>
    <xf numFmtId="178" fontId="11" fillId="0" borderId="0" xfId="0" applyNumberFormat="1" applyFont="1" applyBorder="1" applyAlignment="1">
      <alignment vertical="top" wrapText="1"/>
    </xf>
    <xf numFmtId="4" fontId="10" fillId="0" borderId="0" xfId="0" applyNumberFormat="1" applyFont="1" applyBorder="1" applyAlignment="1">
      <alignment vertical="top" wrapText="1"/>
    </xf>
    <xf numFmtId="0" fontId="12" fillId="0" borderId="0" xfId="0" applyFont="1"/>
    <xf numFmtId="0" fontId="6" fillId="0" borderId="14" xfId="0" applyFont="1" applyFill="1" applyBorder="1" applyAlignment="1">
      <alignment horizontal="left"/>
    </xf>
    <xf numFmtId="178" fontId="13" fillId="0" borderId="15" xfId="0" applyNumberFormat="1" applyFont="1" applyFill="1" applyBorder="1" applyAlignment="1">
      <alignment horizontal="right"/>
    </xf>
    <xf numFmtId="179" fontId="14" fillId="0" borderId="14" xfId="0" applyNumberFormat="1" applyFont="1" applyFill="1" applyBorder="1" applyAlignment="1">
      <alignment horizontal="right" shrinkToFit="1"/>
    </xf>
    <xf numFmtId="178" fontId="14" fillId="0" borderId="14" xfId="0" applyNumberFormat="1" applyFont="1" applyFill="1" applyBorder="1" applyAlignment="1">
      <alignment horizontal="center" shrinkToFit="1"/>
    </xf>
    <xf numFmtId="178" fontId="14" fillId="0" borderId="14" xfId="1" applyNumberFormat="1" applyFont="1" applyFill="1" applyBorder="1" applyAlignment="1">
      <alignment horizontal="left" shrinkToFit="1"/>
    </xf>
    <xf numFmtId="178" fontId="14" fillId="0" borderId="14" xfId="1" applyNumberFormat="1" applyFont="1" applyFill="1" applyBorder="1" applyAlignment="1">
      <alignment horizontal="right" shrinkToFit="1"/>
    </xf>
    <xf numFmtId="178" fontId="14" fillId="0" borderId="14" xfId="1" applyNumberFormat="1" applyFont="1" applyFill="1" applyBorder="1" applyAlignment="1">
      <alignment shrinkToFit="1"/>
    </xf>
    <xf numFmtId="180" fontId="14" fillId="0" borderId="14" xfId="0" applyNumberFormat="1" applyFont="1" applyFill="1" applyBorder="1" applyAlignment="1">
      <alignment shrinkToFit="1"/>
    </xf>
    <xf numFmtId="4" fontId="5" fillId="0" borderId="0" xfId="0" applyNumberFormat="1" applyFont="1" applyAlignment="1"/>
    <xf numFmtId="0" fontId="5" fillId="0" borderId="0" xfId="0" applyFont="1" applyAlignment="1">
      <alignment vertical="top"/>
    </xf>
    <xf numFmtId="178" fontId="13" fillId="0" borderId="15" xfId="0" applyNumberFormat="1" applyFont="1" applyFill="1" applyBorder="1" applyAlignment="1">
      <alignment horizontal="left"/>
    </xf>
    <xf numFmtId="179" fontId="14" fillId="2" borderId="0" xfId="0" applyNumberFormat="1" applyFont="1" applyFill="1" applyBorder="1" applyAlignment="1" applyProtection="1">
      <alignment horizontal="right" shrinkToFit="1"/>
    </xf>
    <xf numFmtId="178" fontId="14" fillId="2" borderId="0" xfId="0" applyNumberFormat="1" applyFont="1" applyFill="1" applyBorder="1" applyAlignment="1" applyProtection="1">
      <alignment horizontal="center" shrinkToFit="1"/>
    </xf>
    <xf numFmtId="178" fontId="14" fillId="2" borderId="0" xfId="1" applyNumberFormat="1" applyFont="1" applyFill="1" applyBorder="1" applyAlignment="1" applyProtection="1">
      <alignment horizontal="left" shrinkToFit="1"/>
    </xf>
    <xf numFmtId="178" fontId="14" fillId="2" borderId="0" xfId="1" applyNumberFormat="1" applyFont="1" applyFill="1" applyBorder="1" applyAlignment="1" applyProtection="1">
      <alignment horizontal="right" shrinkToFit="1"/>
    </xf>
    <xf numFmtId="178" fontId="14" fillId="2" borderId="0" xfId="1" applyNumberFormat="1" applyFont="1" applyFill="1" applyBorder="1" applyAlignment="1" applyProtection="1">
      <alignment shrinkToFit="1"/>
    </xf>
    <xf numFmtId="180" fontId="14" fillId="2" borderId="0" xfId="0" applyNumberFormat="1" applyFont="1" applyFill="1" applyBorder="1" applyAlignment="1" applyProtection="1">
      <alignment shrinkToFit="1"/>
    </xf>
    <xf numFmtId="0" fontId="6" fillId="3" borderId="0" xfId="0" applyFont="1" applyFill="1" applyBorder="1" applyAlignment="1">
      <alignment horizontal="right"/>
    </xf>
    <xf numFmtId="178" fontId="13" fillId="3" borderId="16" xfId="0" applyNumberFormat="1" applyFont="1" applyFill="1" applyBorder="1" applyAlignment="1" applyProtection="1">
      <alignment horizontal="right"/>
    </xf>
    <xf numFmtId="179" fontId="14" fillId="3" borderId="0" xfId="0" applyNumberFormat="1" applyFont="1" applyFill="1" applyBorder="1" applyAlignment="1" applyProtection="1">
      <alignment shrinkToFit="1"/>
    </xf>
    <xf numFmtId="178" fontId="14" fillId="3" borderId="0" xfId="0" applyNumberFormat="1" applyFont="1" applyFill="1" applyBorder="1" applyAlignment="1" applyProtection="1">
      <alignment horizontal="center" shrinkToFit="1"/>
    </xf>
    <xf numFmtId="178" fontId="14" fillId="3" borderId="0" xfId="1" applyNumberFormat="1" applyFont="1" applyFill="1" applyBorder="1" applyAlignment="1" applyProtection="1">
      <alignment horizontal="left" shrinkToFit="1"/>
    </xf>
    <xf numFmtId="178" fontId="14" fillId="3" borderId="0" xfId="1" applyNumberFormat="1" applyFont="1" applyFill="1" applyBorder="1" applyAlignment="1" applyProtection="1">
      <alignment horizontal="right" shrinkToFit="1"/>
    </xf>
    <xf numFmtId="178" fontId="14" fillId="3" borderId="0" xfId="1" applyNumberFormat="1" applyFont="1" applyFill="1" applyBorder="1" applyAlignment="1" applyProtection="1">
      <alignment shrinkToFit="1"/>
    </xf>
    <xf numFmtId="180" fontId="14" fillId="3" borderId="0" xfId="0" applyNumberFormat="1" applyFont="1" applyFill="1" applyBorder="1" applyAlignment="1" applyProtection="1">
      <alignment shrinkToFit="1"/>
    </xf>
    <xf numFmtId="4" fontId="5" fillId="3" borderId="0" xfId="0" applyNumberFormat="1" applyFont="1" applyFill="1" applyAlignment="1" applyProtection="1"/>
    <xf numFmtId="0" fontId="5" fillId="3" borderId="0" xfId="0" applyFont="1" applyFill="1" applyProtection="1"/>
    <xf numFmtId="0" fontId="6" fillId="0" borderId="0" xfId="0" applyFont="1" applyFill="1" applyBorder="1" applyAlignment="1">
      <alignment horizontal="right"/>
    </xf>
    <xf numFmtId="178" fontId="13" fillId="0" borderId="16" xfId="0" applyNumberFormat="1" applyFont="1" applyFill="1" applyBorder="1" applyAlignment="1" applyProtection="1">
      <alignment horizontal="right"/>
    </xf>
    <xf numFmtId="179" fontId="14" fillId="0" borderId="0" xfId="0" applyNumberFormat="1" applyFont="1" applyFill="1" applyBorder="1" applyAlignment="1" applyProtection="1">
      <alignment horizontal="right" shrinkToFit="1"/>
    </xf>
    <xf numFmtId="178" fontId="14" fillId="0" borderId="0" xfId="0" applyNumberFormat="1" applyFont="1" applyFill="1" applyBorder="1" applyAlignment="1" applyProtection="1">
      <alignment horizontal="center" shrinkToFit="1"/>
    </xf>
    <xf numFmtId="178" fontId="14" fillId="0" borderId="0" xfId="1" applyNumberFormat="1" applyFont="1" applyFill="1" applyBorder="1" applyAlignment="1" applyProtection="1">
      <alignment horizontal="left" shrinkToFit="1"/>
    </xf>
    <xf numFmtId="178" fontId="14" fillId="0" borderId="0" xfId="1" applyNumberFormat="1" applyFont="1" applyFill="1" applyBorder="1" applyAlignment="1" applyProtection="1">
      <alignment horizontal="right" shrinkToFit="1"/>
    </xf>
    <xf numFmtId="178" fontId="14" fillId="0" borderId="0" xfId="1" applyNumberFormat="1" applyFont="1" applyFill="1" applyBorder="1" applyAlignment="1" applyProtection="1">
      <alignment shrinkToFit="1"/>
    </xf>
    <xf numFmtId="180" fontId="14" fillId="0" borderId="0" xfId="0" applyNumberFormat="1" applyFont="1" applyFill="1" applyBorder="1" applyAlignment="1" applyProtection="1">
      <alignment shrinkToFit="1"/>
    </xf>
    <xf numFmtId="4" fontId="5" fillId="0" borderId="0" xfId="0" applyNumberFormat="1" applyFont="1" applyFill="1" applyAlignment="1" applyProtection="1"/>
    <xf numFmtId="0" fontId="5" fillId="0" borderId="0" xfId="0" applyFont="1" applyFill="1" applyProtection="1"/>
    <xf numFmtId="179" fontId="14" fillId="3" borderId="0" xfId="0" applyNumberFormat="1" applyFont="1" applyFill="1" applyBorder="1" applyAlignment="1" applyProtection="1">
      <alignment horizontal="right" shrinkToFit="1"/>
    </xf>
    <xf numFmtId="4" fontId="5" fillId="0" borderId="0" xfId="0" applyNumberFormat="1" applyFont="1" applyAlignment="1" applyProtection="1"/>
    <xf numFmtId="0" fontId="5" fillId="0" borderId="0" xfId="0" applyFont="1" applyAlignment="1" applyProtection="1">
      <alignment vertical="top"/>
    </xf>
    <xf numFmtId="178" fontId="13" fillId="0" borderId="16" xfId="0" applyNumberFormat="1" applyFont="1" applyFill="1" applyBorder="1" applyAlignment="1">
      <alignment horizontal="right"/>
    </xf>
    <xf numFmtId="179" fontId="14" fillId="0" borderId="0" xfId="0" applyNumberFormat="1" applyFont="1" applyFill="1" applyBorder="1" applyAlignment="1">
      <alignment horizontal="right" shrinkToFit="1"/>
    </xf>
    <xf numFmtId="178" fontId="14" fillId="0" borderId="0" xfId="0" applyNumberFormat="1" applyFont="1" applyFill="1" applyBorder="1" applyAlignment="1">
      <alignment horizontal="center" shrinkToFit="1"/>
    </xf>
    <xf numFmtId="178" fontId="14" fillId="0" borderId="0" xfId="1" applyNumberFormat="1" applyFont="1" applyFill="1" applyBorder="1" applyAlignment="1">
      <alignment horizontal="left" shrinkToFit="1"/>
    </xf>
    <xf numFmtId="178" fontId="14" fillId="0" borderId="0" xfId="1" applyNumberFormat="1" applyFont="1" applyFill="1" applyBorder="1" applyAlignment="1">
      <alignment horizontal="right" shrinkToFit="1"/>
    </xf>
    <xf numFmtId="178" fontId="14" fillId="0" borderId="0" xfId="1" applyNumberFormat="1" applyFont="1" applyFill="1" applyBorder="1" applyAlignment="1">
      <alignment shrinkToFit="1"/>
    </xf>
    <xf numFmtId="180" fontId="14" fillId="0" borderId="0" xfId="0" applyNumberFormat="1" applyFont="1" applyFill="1" applyBorder="1" applyAlignment="1">
      <alignment shrinkToFit="1"/>
    </xf>
    <xf numFmtId="4" fontId="5" fillId="0" borderId="0" xfId="0" applyNumberFormat="1" applyFont="1" applyFill="1" applyAlignment="1"/>
    <xf numFmtId="0" fontId="5" fillId="0" borderId="0" xfId="0" applyFont="1" applyFill="1"/>
    <xf numFmtId="178" fontId="13" fillId="3" borderId="16" xfId="0" applyNumberFormat="1" applyFont="1" applyFill="1" applyBorder="1" applyAlignment="1">
      <alignment horizontal="right"/>
    </xf>
    <xf numFmtId="179" fontId="14" fillId="3" borderId="0" xfId="0" applyNumberFormat="1" applyFont="1" applyFill="1" applyBorder="1" applyAlignment="1">
      <alignment horizontal="right" shrinkToFit="1"/>
    </xf>
    <xf numFmtId="178" fontId="14" fillId="3" borderId="0" xfId="0" applyNumberFormat="1" applyFont="1" applyFill="1" applyBorder="1" applyAlignment="1">
      <alignment horizontal="center" shrinkToFit="1"/>
    </xf>
    <xf numFmtId="178" fontId="14" fillId="3" borderId="0" xfId="1" applyNumberFormat="1" applyFont="1" applyFill="1" applyBorder="1" applyAlignment="1">
      <alignment horizontal="left" shrinkToFit="1"/>
    </xf>
    <xf numFmtId="178" fontId="14" fillId="3" borderId="0" xfId="1" applyNumberFormat="1" applyFont="1" applyFill="1" applyBorder="1" applyAlignment="1">
      <alignment horizontal="right" shrinkToFit="1"/>
    </xf>
    <xf numFmtId="178" fontId="14" fillId="3" borderId="0" xfId="1" applyNumberFormat="1" applyFont="1" applyFill="1" applyBorder="1" applyAlignment="1">
      <alignment shrinkToFit="1"/>
    </xf>
    <xf numFmtId="180" fontId="14" fillId="3" borderId="0" xfId="0" applyNumberFormat="1" applyFont="1" applyFill="1" applyBorder="1" applyAlignment="1">
      <alignment shrinkToFit="1"/>
    </xf>
    <xf numFmtId="4" fontId="5" fillId="3" borderId="0" xfId="0" applyNumberFormat="1" applyFont="1" applyFill="1" applyAlignment="1"/>
    <xf numFmtId="0" fontId="5" fillId="3" borderId="0" xfId="0" applyFont="1" applyFill="1" applyAlignment="1">
      <alignment vertical="top"/>
    </xf>
    <xf numFmtId="0" fontId="6" fillId="0" borderId="8" xfId="0" applyFont="1" applyBorder="1" applyAlignment="1">
      <alignment horizontal="right"/>
    </xf>
    <xf numFmtId="0" fontId="5" fillId="0" borderId="17" xfId="0" applyFont="1" applyBorder="1" applyAlignment="1">
      <alignment horizontal="right" shrinkToFit="1"/>
    </xf>
    <xf numFmtId="176" fontId="5" fillId="0" borderId="8" xfId="0" applyNumberFormat="1" applyFont="1" applyBorder="1" applyAlignment="1">
      <alignment horizontal="center" shrinkToFit="1"/>
    </xf>
    <xf numFmtId="3" fontId="15" fillId="0" borderId="8" xfId="1" applyNumberFormat="1" applyFont="1" applyBorder="1" applyAlignment="1">
      <alignment horizontal="left" shrinkToFit="1"/>
    </xf>
    <xf numFmtId="3" fontId="15" fillId="0" borderId="8" xfId="1" applyNumberFormat="1" applyFont="1" applyBorder="1" applyAlignment="1">
      <alignment horizontal="right" shrinkToFit="1"/>
    </xf>
    <xf numFmtId="3" fontId="5" fillId="0" borderId="8" xfId="1" applyNumberFormat="1" applyFont="1" applyBorder="1" applyAlignment="1">
      <alignment shrinkToFit="1"/>
    </xf>
    <xf numFmtId="3" fontId="15" fillId="0" borderId="8" xfId="1" applyNumberFormat="1" applyFont="1" applyBorder="1" applyAlignment="1">
      <alignment shrinkToFit="1"/>
    </xf>
    <xf numFmtId="2" fontId="5" fillId="0" borderId="8" xfId="0" applyNumberFormat="1" applyFont="1" applyBorder="1" applyAlignment="1">
      <alignment shrinkToFit="1"/>
    </xf>
    <xf numFmtId="4" fontId="5" fillId="0" borderId="8" xfId="0" applyNumberFormat="1" applyFont="1" applyBorder="1" applyAlignment="1">
      <alignment shrinkToFit="1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fill"/>
    </xf>
    <xf numFmtId="180" fontId="14" fillId="0" borderId="13" xfId="0" applyNumberFormat="1" applyFont="1" applyBorder="1" applyAlignment="1">
      <alignment horizontal="right" shrinkToFit="1"/>
    </xf>
    <xf numFmtId="180" fontId="14" fillId="0" borderId="0" xfId="0" applyNumberFormat="1" applyFont="1" applyBorder="1" applyAlignment="1">
      <alignment horizontal="right" shrinkToFit="1"/>
    </xf>
    <xf numFmtId="2" fontId="6" fillId="0" borderId="0" xfId="0" applyNumberFormat="1" applyFont="1" applyBorder="1" applyAlignment="1">
      <alignment horizontal="right" vertical="center" shrinkToFit="1"/>
    </xf>
    <xf numFmtId="2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2" fontId="6" fillId="0" borderId="18" xfId="0" applyNumberFormat="1" applyFont="1" applyBorder="1" applyAlignment="1">
      <alignment horizontal="center"/>
    </xf>
    <xf numFmtId="2" fontId="6" fillId="0" borderId="18" xfId="0" applyNumberFormat="1" applyFont="1" applyBorder="1" applyAlignment="1">
      <alignment horizontal="fill" wrapText="1"/>
    </xf>
    <xf numFmtId="180" fontId="14" fillId="0" borderId="19" xfId="0" applyNumberFormat="1" applyFont="1" applyBorder="1" applyAlignment="1">
      <alignment horizontal="right" shrinkToFit="1"/>
    </xf>
    <xf numFmtId="180" fontId="14" fillId="0" borderId="18" xfId="0" applyNumberFormat="1" applyFont="1" applyBorder="1" applyAlignment="1">
      <alignment horizontal="right" shrinkToFit="1"/>
    </xf>
    <xf numFmtId="180" fontId="14" fillId="0" borderId="18" xfId="0" applyNumberFormat="1" applyFont="1" applyBorder="1" applyAlignment="1">
      <alignment horizontal="right" vertical="center" shrinkToFit="1"/>
    </xf>
    <xf numFmtId="2" fontId="5" fillId="0" borderId="0" xfId="0" applyNumberFormat="1" applyFont="1" applyBorder="1" applyAlignment="1">
      <alignment horizontal="right" vertical="center"/>
    </xf>
    <xf numFmtId="2" fontId="6" fillId="0" borderId="0" xfId="0" applyNumberFormat="1" applyFont="1" applyBorder="1" applyAlignment="1">
      <alignment horizontal="center"/>
    </xf>
    <xf numFmtId="2" fontId="6" fillId="0" borderId="0" xfId="0" applyNumberFormat="1" applyFont="1" applyBorder="1" applyAlignment="1">
      <alignment horizontal="fill" wrapText="1"/>
    </xf>
    <xf numFmtId="180" fontId="14" fillId="0" borderId="20" xfId="0" applyNumberFormat="1" applyFont="1" applyBorder="1" applyAlignment="1">
      <alignment horizontal="right" shrinkToFit="1"/>
    </xf>
    <xf numFmtId="2" fontId="6" fillId="0" borderId="0" xfId="0" applyNumberFormat="1" applyFont="1" applyAlignment="1">
      <alignment horizontal="right" vertical="center" shrinkToFit="1"/>
    </xf>
    <xf numFmtId="2" fontId="5" fillId="0" borderId="0" xfId="0" applyNumberFormat="1" applyFont="1" applyBorder="1" applyAlignment="1"/>
    <xf numFmtId="2" fontId="5" fillId="0" borderId="0" xfId="0" applyNumberFormat="1" applyFont="1" applyBorder="1" applyAlignment="1">
      <alignment vertical="center"/>
    </xf>
    <xf numFmtId="2" fontId="6" fillId="0" borderId="21" xfId="0" applyNumberFormat="1" applyFont="1" applyBorder="1" applyAlignment="1">
      <alignment horizontal="center"/>
    </xf>
    <xf numFmtId="2" fontId="6" fillId="0" borderId="22" xfId="0" applyNumberFormat="1" applyFont="1" applyBorder="1" applyAlignment="1">
      <alignment horizontal="fill" wrapText="1"/>
    </xf>
    <xf numFmtId="180" fontId="14" fillId="0" borderId="17" xfId="0" applyNumberFormat="1" applyFont="1" applyBorder="1" applyAlignment="1">
      <alignment horizontal="right" shrinkToFit="1"/>
    </xf>
    <xf numFmtId="180" fontId="14" fillId="0" borderId="8" xfId="0" applyNumberFormat="1" applyFont="1" applyBorder="1" applyAlignment="1">
      <alignment horizontal="right" shrinkToFit="1"/>
    </xf>
    <xf numFmtId="180" fontId="14" fillId="0" borderId="8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 applyAlignment="1"/>
    <xf numFmtId="176" fontId="6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4" fontId="6" fillId="0" borderId="0" xfId="0" applyNumberFormat="1" applyFont="1" applyAlignment="1"/>
    <xf numFmtId="0" fontId="5" fillId="0" borderId="0" xfId="0" applyFont="1" applyFill="1" applyAlignment="1">
      <alignment vertical="top"/>
    </xf>
    <xf numFmtId="0" fontId="5" fillId="4" borderId="0" xfId="0" applyFont="1" applyFill="1" applyAlignment="1">
      <alignment vertical="top"/>
    </xf>
    <xf numFmtId="0" fontId="5" fillId="5" borderId="0" xfId="0" applyFont="1" applyFill="1" applyAlignment="1">
      <alignment vertical="top"/>
    </xf>
    <xf numFmtId="0" fontId="5" fillId="0" borderId="23" xfId="0" applyFont="1" applyFill="1" applyBorder="1" applyAlignment="1">
      <alignment horizontal="right" vertical="top"/>
    </xf>
    <xf numFmtId="0" fontId="15" fillId="0" borderId="23" xfId="0" applyFont="1" applyFill="1" applyBorder="1" applyAlignment="1">
      <alignment horizontal="right" vertical="top"/>
    </xf>
    <xf numFmtId="0" fontId="15" fillId="6" borderId="23" xfId="0" applyFont="1" applyFill="1" applyBorder="1" applyAlignment="1">
      <alignment horizontal="right" vertical="top"/>
    </xf>
    <xf numFmtId="4" fontId="5" fillId="0" borderId="0" xfId="0" applyNumberFormat="1" applyFont="1"/>
    <xf numFmtId="0" fontId="5" fillId="0" borderId="23" xfId="0" applyFont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0" fontId="5" fillId="7" borderId="23" xfId="0" applyFont="1" applyFill="1" applyBorder="1" applyAlignment="1">
      <alignment horizontal="right" vertical="top"/>
    </xf>
    <xf numFmtId="178" fontId="5" fillId="3" borderId="23" xfId="0" applyNumberFormat="1" applyFont="1" applyFill="1" applyBorder="1" applyAlignment="1">
      <alignment horizontal="right" vertical="top"/>
    </xf>
    <xf numFmtId="0" fontId="5" fillId="0" borderId="23" xfId="0" applyFont="1" applyBorder="1" applyAlignment="1">
      <alignment horizontal="right"/>
    </xf>
    <xf numFmtId="0" fontId="0" fillId="0" borderId="0" xfId="0" applyBorder="1"/>
    <xf numFmtId="0" fontId="5" fillId="0" borderId="0" xfId="0" applyFont="1" applyFill="1" applyBorder="1" applyAlignment="1">
      <alignment horizontal="left"/>
    </xf>
    <xf numFmtId="0" fontId="5" fillId="0" borderId="0" xfId="0" applyNumberFormat="1" applyFont="1" applyBorder="1"/>
    <xf numFmtId="0" fontId="5" fillId="0" borderId="24" xfId="0" applyFont="1" applyBorder="1"/>
    <xf numFmtId="176" fontId="5" fillId="0" borderId="24" xfId="0" applyNumberFormat="1" applyFont="1" applyBorder="1" applyAlignment="1">
      <alignment horizontal="center"/>
    </xf>
    <xf numFmtId="2" fontId="5" fillId="0" borderId="24" xfId="0" applyNumberFormat="1" applyFont="1" applyBorder="1" applyAlignment="1">
      <alignment horizontal="center"/>
    </xf>
    <xf numFmtId="4" fontId="5" fillId="0" borderId="24" xfId="0" applyNumberFormat="1" applyFont="1" applyBorder="1"/>
    <xf numFmtId="0" fontId="17" fillId="0" borderId="0" xfId="0" applyFont="1" applyFill="1" applyBorder="1"/>
    <xf numFmtId="0" fontId="5" fillId="0" borderId="0" xfId="0" applyFont="1" applyFill="1" applyBorder="1"/>
    <xf numFmtId="0" fontId="18" fillId="0" borderId="0" xfId="0" applyFont="1"/>
    <xf numFmtId="0" fontId="19" fillId="0" borderId="0" xfId="0" applyFont="1" applyBorder="1"/>
    <xf numFmtId="0" fontId="19" fillId="0" borderId="0" xfId="0" applyFont="1"/>
    <xf numFmtId="176" fontId="19" fillId="0" borderId="0" xfId="0" applyNumberFormat="1" applyFont="1" applyAlignment="1">
      <alignment horizontal="center"/>
    </xf>
    <xf numFmtId="2" fontId="19" fillId="0" borderId="0" xfId="0" applyNumberFormat="1" applyFont="1" applyAlignment="1">
      <alignment horizontal="center"/>
    </xf>
    <xf numFmtId="4" fontId="19" fillId="0" borderId="0" xfId="0" applyNumberFormat="1" applyFont="1"/>
    <xf numFmtId="0" fontId="6" fillId="0" borderId="0" xfId="0" applyFont="1" applyFill="1" applyBorder="1"/>
    <xf numFmtId="0" fontId="20" fillId="0" borderId="0" xfId="0" applyFont="1" applyFill="1" applyBorder="1"/>
    <xf numFmtId="0" fontId="19" fillId="0" borderId="0" xfId="0" applyFont="1" applyAlignment="1">
      <alignment horizontal="distributed"/>
    </xf>
    <xf numFmtId="0" fontId="15" fillId="0" borderId="0" xfId="0" applyFont="1" applyFill="1" applyBorder="1"/>
    <xf numFmtId="0" fontId="19" fillId="0" borderId="0" xfId="0" applyFont="1" applyAlignment="1">
      <alignment horizontal="left"/>
    </xf>
    <xf numFmtId="4" fontId="5" fillId="0" borderId="0" xfId="0" applyNumberFormat="1" applyFont="1" applyBorder="1"/>
    <xf numFmtId="176" fontId="5" fillId="0" borderId="0" xfId="0" applyNumberFormat="1" applyFont="1" applyBorder="1" applyAlignment="1">
      <alignment horizontal="center"/>
    </xf>
    <xf numFmtId="2" fontId="5" fillId="0" borderId="0" xfId="0" applyNumberFormat="1" applyFont="1" applyBorder="1" applyAlignment="1">
      <alignment horizontal="center"/>
    </xf>
  </cellXfs>
  <cellStyles count="2">
    <cellStyle name="一般" xfId="0" builtinId="0"/>
    <cellStyle name="千分位[0]" xfId="1" builtin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plotArea>
      <c:layout>
        <c:manualLayout>
          <c:layoutTarget val="inner"/>
          <c:xMode val="edge"/>
          <c:yMode val="edge"/>
          <c:x val="8.5561646267905855E-2"/>
          <c:y val="9.785961946799572E-2"/>
          <c:w val="0.80392296805886543"/>
          <c:h val="0.7645282770937184"/>
        </c:manualLayout>
      </c:layout>
      <c:lineChart>
        <c:grouping val="standard"/>
        <c:ser>
          <c:idx val="1"/>
          <c:order val="1"/>
          <c:tx>
            <c:strRef>
              <c:f>'01.人口與戶數(1)'!$T$23</c:f>
              <c:strCache>
                <c:ptCount val="1"/>
                <c:pt idx="0">
                  <c:v>男性人口數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10"/>
            <c:spPr>
              <a:solidFill>
                <a:srgbClr val="3366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'01.人口與戶數(1)'!$R$24:$R$28</c:f>
              <c:strCache>
                <c:ptCount val="5"/>
                <c:pt idx="0">
                  <c:v>102年第二季底</c:v>
                </c:pt>
                <c:pt idx="1">
                  <c:v>102年第三季底</c:v>
                </c:pt>
                <c:pt idx="2">
                  <c:v>102年第四季底</c:v>
                </c:pt>
                <c:pt idx="3">
                  <c:v>103年第一季底</c:v>
                </c:pt>
                <c:pt idx="4">
                  <c:v>103年第二季底</c:v>
                </c:pt>
              </c:strCache>
            </c:strRef>
          </c:cat>
          <c:val>
            <c:numRef>
              <c:f>'01.人口與戶數(1)'!$T$24:$T$28</c:f>
              <c:numCache>
                <c:formatCode>#,##0;\-#,##0;"－";@</c:formatCode>
                <c:ptCount val="5"/>
                <c:pt idx="0">
                  <c:v>51054</c:v>
                </c:pt>
                <c:pt idx="1">
                  <c:v>51182</c:v>
                </c:pt>
                <c:pt idx="2">
                  <c:v>51711</c:v>
                </c:pt>
                <c:pt idx="3">
                  <c:v>51982</c:v>
                </c:pt>
                <c:pt idx="4">
                  <c:v>52084</c:v>
                </c:pt>
              </c:numCache>
            </c:numRef>
          </c:val>
        </c:ser>
        <c:ser>
          <c:idx val="2"/>
          <c:order val="2"/>
          <c:tx>
            <c:strRef>
              <c:f>'01.人口與戶數(1)'!$U$23</c:f>
              <c:strCache>
                <c:ptCount val="1"/>
                <c:pt idx="0">
                  <c:v>女性人口數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10"/>
            <c:spPr>
              <a:solidFill>
                <a:srgbClr val="FF66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'01.人口與戶數(1)'!$R$24:$R$28</c:f>
              <c:strCache>
                <c:ptCount val="5"/>
                <c:pt idx="0">
                  <c:v>102年第二季底</c:v>
                </c:pt>
                <c:pt idx="1">
                  <c:v>102年第三季底</c:v>
                </c:pt>
                <c:pt idx="2">
                  <c:v>102年第四季底</c:v>
                </c:pt>
                <c:pt idx="3">
                  <c:v>103年第一季底</c:v>
                </c:pt>
                <c:pt idx="4">
                  <c:v>103年第二季底</c:v>
                </c:pt>
              </c:strCache>
            </c:strRef>
          </c:cat>
          <c:val>
            <c:numRef>
              <c:f>'01.人口與戶數(1)'!$U$24:$U$28</c:f>
              <c:numCache>
                <c:formatCode>#,##0;\-#,##0;"－";@</c:formatCode>
                <c:ptCount val="5"/>
                <c:pt idx="0">
                  <c:v>48222</c:v>
                </c:pt>
                <c:pt idx="1">
                  <c:v>48334</c:v>
                </c:pt>
                <c:pt idx="2">
                  <c:v>48689</c:v>
                </c:pt>
                <c:pt idx="3">
                  <c:v>48830</c:v>
                </c:pt>
                <c:pt idx="4">
                  <c:v>49028</c:v>
                </c:pt>
              </c:numCache>
            </c:numRef>
          </c:val>
        </c:ser>
        <c:marker val="1"/>
        <c:axId val="285154688"/>
        <c:axId val="285193728"/>
      </c:lineChart>
      <c:lineChart>
        <c:grouping val="standard"/>
        <c:ser>
          <c:idx val="0"/>
          <c:order val="0"/>
          <c:tx>
            <c:strRef>
              <c:f>'01.人口與戶數(1)'!$S$23</c:f>
              <c:strCache>
                <c:ptCount val="1"/>
                <c:pt idx="0">
                  <c:v>戶數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10"/>
            <c:spPr>
              <a:solidFill>
                <a:srgbClr val="339966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'01.人口與戶數(1)'!$R$24:$R$28</c:f>
              <c:strCache>
                <c:ptCount val="5"/>
                <c:pt idx="0">
                  <c:v>102年第二季底</c:v>
                </c:pt>
                <c:pt idx="1">
                  <c:v>102年第三季底</c:v>
                </c:pt>
                <c:pt idx="2">
                  <c:v>102年第四季底</c:v>
                </c:pt>
                <c:pt idx="3">
                  <c:v>103年第一季底</c:v>
                </c:pt>
                <c:pt idx="4">
                  <c:v>103年第二季底</c:v>
                </c:pt>
              </c:strCache>
            </c:strRef>
          </c:cat>
          <c:val>
            <c:numRef>
              <c:f>'01.人口與戶數(1)'!$S$24:$S$28</c:f>
              <c:numCache>
                <c:formatCode>#,##0;\-#,##0;"－";@</c:formatCode>
                <c:ptCount val="5"/>
                <c:pt idx="0">
                  <c:v>36364</c:v>
                </c:pt>
                <c:pt idx="1">
                  <c:v>36524</c:v>
                </c:pt>
                <c:pt idx="2">
                  <c:v>37151</c:v>
                </c:pt>
                <c:pt idx="3">
                  <c:v>37351</c:v>
                </c:pt>
                <c:pt idx="4">
                  <c:v>37401</c:v>
                </c:pt>
              </c:numCache>
            </c:numRef>
          </c:val>
        </c:ser>
        <c:marker val="1"/>
        <c:axId val="285195264"/>
        <c:axId val="285565696"/>
      </c:lineChart>
      <c:catAx>
        <c:axId val="285154688"/>
        <c:scaling>
          <c:orientation val="minMax"/>
        </c:scaling>
        <c:axPos val="b"/>
        <c:numFmt formatCode="General" sourceLinked="1"/>
        <c:majorTickMark val="in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新細明體"/>
                <a:ea typeface="新細明體"/>
                <a:cs typeface="新細明體"/>
              </a:defRPr>
            </a:pPr>
            <a:endParaRPr lang="zh-TW"/>
          </a:p>
        </c:txPr>
        <c:crossAx val="285193728"/>
        <c:crosses val="autoZero"/>
        <c:auto val="1"/>
        <c:lblAlgn val="ctr"/>
        <c:lblOffset val="100"/>
        <c:tickLblSkip val="1"/>
        <c:tickMarkSkip val="1"/>
      </c:catAx>
      <c:valAx>
        <c:axId val="285193728"/>
        <c:scaling>
          <c:orientation val="minMax"/>
          <c:max val="54000"/>
          <c:min val="44000"/>
        </c:scaling>
        <c:axPos val="l"/>
        <c:numFmt formatCode="* #,;\-* #," sourceLinked="0"/>
        <c:majorTickMark val="in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新細明體"/>
                <a:ea typeface="新細明體"/>
                <a:cs typeface="新細明體"/>
              </a:defRPr>
            </a:pPr>
            <a:endParaRPr lang="zh-TW"/>
          </a:p>
        </c:txPr>
        <c:crossAx val="285154688"/>
        <c:crosses val="autoZero"/>
        <c:crossBetween val="midCat"/>
        <c:majorUnit val="2000"/>
      </c:valAx>
      <c:catAx>
        <c:axId val="285195264"/>
        <c:scaling>
          <c:orientation val="minMax"/>
        </c:scaling>
        <c:delete val="1"/>
        <c:axPos val="b"/>
        <c:numFmt formatCode="General" sourceLinked="1"/>
        <c:tickLblPos val="nextTo"/>
        <c:crossAx val="285565696"/>
        <c:crosses val="autoZero"/>
        <c:auto val="1"/>
        <c:lblAlgn val="ctr"/>
        <c:lblOffset val="100"/>
      </c:catAx>
      <c:valAx>
        <c:axId val="285565696"/>
        <c:scaling>
          <c:orientation val="minMax"/>
          <c:max val="36000"/>
          <c:min val="33000"/>
        </c:scaling>
        <c:axPos val="r"/>
        <c:numFmt formatCode="#,##0;\-#,##0;&quot;－&quot;;@" sourceLinked="1"/>
        <c:majorTickMark val="in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新細明體"/>
                <a:ea typeface="新細明體"/>
                <a:cs typeface="新細明體"/>
              </a:defRPr>
            </a:pPr>
            <a:endParaRPr lang="zh-TW"/>
          </a:p>
        </c:txPr>
        <c:crossAx val="285195264"/>
        <c:crosses val="max"/>
        <c:crossBetween val="midCat"/>
        <c:majorUnit val="400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9.9821746880570508E-2"/>
          <c:y val="0.74617737003058193"/>
          <c:w val="0.49732620320855697"/>
          <c:h val="7.6452599388379228E-2"/>
        </c:manualLayout>
      </c:layout>
      <c:spPr>
        <a:noFill/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新細明體"/>
              <a:ea typeface="新細明體"/>
              <a:cs typeface="新細明體"/>
            </a:defRPr>
          </a:pPr>
          <a:endParaRPr lang="zh-TW"/>
        </a:p>
      </c:txPr>
    </c:legend>
    <c:dispBlanksAs val="gap"/>
  </c:chart>
  <c:spPr>
    <a:gradFill rotWithShape="0">
      <a:gsLst>
        <a:gs pos="0">
          <a:srgbClr val="CCFFFF">
            <a:gamma/>
            <a:tint val="0"/>
            <a:invGamma/>
          </a:srgbClr>
        </a:gs>
        <a:gs pos="50000">
          <a:srgbClr val="CCFFFF"/>
        </a:gs>
        <a:gs pos="100000">
          <a:srgbClr val="CCFFFF">
            <a:gamma/>
            <a:tint val="0"/>
            <a:invGamma/>
          </a:srgbClr>
        </a:gs>
      </a:gsLst>
      <a:lin ang="189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050" b="0" i="0" u="none" strike="noStrike" baseline="0">
          <a:solidFill>
            <a:srgbClr val="000000"/>
          </a:solidFill>
          <a:latin typeface="新細明體"/>
          <a:ea typeface="新細明體"/>
          <a:cs typeface="新細明體"/>
        </a:defRPr>
      </a:pPr>
      <a:endParaRPr lang="zh-TW"/>
    </a:p>
  </c:txPr>
  <c:printSettings>
    <c:headerFooter alignWithMargins="0"/>
    <c:pageMargins b="1" l="0.75000000000000078" r="0.75000000000000078" t="1" header="0.5" footer="0.5"/>
    <c:pageSetup paperSize="1052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19</xdr:row>
      <xdr:rowOff>38100</xdr:rowOff>
    </xdr:from>
    <xdr:to>
      <xdr:col>11</xdr:col>
      <xdr:colOff>542925</xdr:colOff>
      <xdr:row>35</xdr:row>
      <xdr:rowOff>104775</xdr:rowOff>
    </xdr:to>
    <xdr:graphicFrame macro="">
      <xdr:nvGraphicFramePr>
        <xdr:cNvPr id="2" name="Chart 1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36</xdr:row>
      <xdr:rowOff>47625</xdr:rowOff>
    </xdr:from>
    <xdr:to>
      <xdr:col>11</xdr:col>
      <xdr:colOff>552450</xdr:colOff>
      <xdr:row>43</xdr:row>
      <xdr:rowOff>104775</xdr:rowOff>
    </xdr:to>
    <xdr:sp macro="" textlink="">
      <xdr:nvSpPr>
        <xdr:cNvPr id="3" name="Text Box 122"/>
        <xdr:cNvSpPr txBox="1">
          <a:spLocks noChangeArrowheads="1"/>
        </xdr:cNvSpPr>
      </xdr:nvSpPr>
      <xdr:spPr bwMode="auto">
        <a:xfrm>
          <a:off x="19050" y="6953250"/>
          <a:ext cx="5343525" cy="1619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dist" rtl="1">
            <a:defRPr sz="1000"/>
          </a:pP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　　本縣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103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年第</a:t>
          </a:r>
          <a:r>
            <a:rPr lang="en-US" altLang="zh-TW" sz="1400" b="0" i="0" strike="noStrike">
              <a:solidFill>
                <a:srgbClr val="000000"/>
              </a:solidFill>
              <a:latin typeface="標楷體"/>
              <a:ea typeface="標楷體"/>
            </a:rPr>
            <a:t>2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季底人口數為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101,112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人較上季底的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100,812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人增加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0.30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％。總戶數為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37,401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戶較上季底的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37,351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戶增加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5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0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戶之多，較上季增加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0.13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％，顯見各季戶數呈遞增趨勢。戶量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(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平均每戶人口數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)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為</a:t>
          </a:r>
          <a:endParaRPr lang="en-US" altLang="zh-TW" sz="1400" b="0" i="0" strike="noStrike">
            <a:solidFill>
              <a:srgbClr val="000000"/>
            </a:solidFill>
            <a:latin typeface="標楷體"/>
            <a:ea typeface="標楷體"/>
          </a:endParaRPr>
        </a:p>
        <a:p>
          <a:pPr algn="l" rtl="1">
            <a:defRPr sz="1000"/>
          </a:pP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2.70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人。人口密度為平均每平方公里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797.01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人。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0.83004</cdr:x>
      <cdr:y>0.01524</cdr:y>
    </cdr:from>
    <cdr:to>
      <cdr:x>0.93341</cdr:x>
      <cdr:y>0.08529</cdr:y>
    </cdr:to>
    <cdr:sp macro="" textlink="">
      <cdr:nvSpPr>
        <cdr:cNvPr id="389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515987" y="50800"/>
          <a:ext cx="524465" cy="2188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7432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zh-TW" altLang="en-US" sz="1000" b="0" i="0" strike="noStrike">
              <a:solidFill>
                <a:srgbClr val="000000"/>
              </a:solidFill>
              <a:latin typeface="新細明體"/>
              <a:ea typeface="新細明體"/>
            </a:rPr>
            <a:t>戶數</a:t>
          </a:r>
          <a:r>
            <a:rPr lang="en-US" altLang="zh-TW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(</a:t>
          </a:r>
          <a:r>
            <a:rPr lang="zh-TW" altLang="en-US" sz="1000" b="0" i="0" strike="noStrike">
              <a:solidFill>
                <a:srgbClr val="000000"/>
              </a:solidFill>
              <a:latin typeface="新細明體"/>
              <a:ea typeface="新細明體"/>
            </a:rPr>
            <a:t>戶</a:t>
          </a:r>
          <a:r>
            <a:rPr lang="en-US" altLang="zh-TW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)</a:t>
          </a:r>
        </a:p>
      </cdr:txBody>
    </cdr:sp>
  </cdr:relSizeAnchor>
  <cdr:relSizeAnchor xmlns:cdr="http://schemas.openxmlformats.org/drawingml/2006/chartDrawing">
    <cdr:from>
      <cdr:x>0.03738</cdr:x>
      <cdr:y>0.01524</cdr:y>
    </cdr:from>
    <cdr:to>
      <cdr:x>0.18005</cdr:x>
      <cdr:y>0.08529</cdr:y>
    </cdr:to>
    <cdr:sp macro="" textlink="">
      <cdr:nvSpPr>
        <cdr:cNvPr id="3891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03276" y="50800"/>
          <a:ext cx="771582" cy="2188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7432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zh-TW" altLang="en-US" sz="1000" b="0" i="0" strike="noStrike">
              <a:solidFill>
                <a:srgbClr val="000000"/>
              </a:solidFill>
              <a:latin typeface="新細明體"/>
              <a:ea typeface="新細明體"/>
            </a:rPr>
            <a:t>人口數</a:t>
          </a:r>
          <a:r>
            <a:rPr lang="en-US" altLang="zh-TW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(</a:t>
          </a:r>
          <a:r>
            <a:rPr lang="zh-TW" altLang="en-US" sz="1000" b="0" i="0" strike="noStrike">
              <a:solidFill>
                <a:srgbClr val="000000"/>
              </a:solidFill>
              <a:latin typeface="新細明體"/>
              <a:ea typeface="新細明體"/>
            </a:rPr>
            <a:t>千人</a:t>
          </a:r>
          <a:r>
            <a:rPr lang="en-US" altLang="zh-TW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CUPHTW/&#36039;&#26009;/02&#20844;&#21209;&#36039;&#26009;/01&#28558;&#28246;&#32291;&#24220;/01&#20844;&#21209;&#32113;&#35336;/01&#32113;&#35336;&#23395;&#21002;/103&#32113;&#35336;&#23395;&#21002;/103&#24180;&#31532;2&#23395;72&#26399;-1030821/Qu103020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凡例"/>
      <sheetName val="目錄"/>
      <sheetName val="01.人口與戶數(1)"/>
      <sheetName val="02.各鄉市人口(2)"/>
      <sheetName val="03.人口消長與婚姻(3)"/>
      <sheetName val="04.歲入預算執行(按來源別)(4)"/>
      <sheetName val="05.歲出預算執行(按政事別)(5)"/>
      <sheetName val="06.稅捐稽徵(省縣稅部份)(6,7)"/>
      <sheetName val="07.勞動力人口(8)"/>
      <sheetName val="08.社會服利(9)"/>
      <sheetName val="09.工建管理(10)"/>
      <sheetName val="10.漁船及魚產(11)"/>
      <sheetName val="11.社會治安(12)"/>
      <sheetName val="12.交通事故(13)"/>
      <sheetName val="13.火災防護(14)"/>
      <sheetName val="14.環境保護(15)"/>
      <sheetName val="15.衛生醫療管理(16)"/>
      <sheetName val="16.車輛登記(17)"/>
      <sheetName val="17.為民服務(18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showGridLines="0" tabSelected="1" topLeftCell="A7" zoomScaleNormal="100" workbookViewId="0">
      <selection activeCell="AL47" sqref="AL47"/>
    </sheetView>
  </sheetViews>
  <sheetFormatPr defaultRowHeight="16.5"/>
  <cols>
    <col min="1" max="1" width="8.625" style="3" customWidth="1"/>
    <col min="2" max="2" width="0.375" style="4" customWidth="1"/>
    <col min="3" max="3" width="7.625" style="3" customWidth="1"/>
    <col min="4" max="4" width="3.625" style="5" customWidth="1"/>
    <col min="5" max="5" width="5.125" style="5" customWidth="1"/>
    <col min="6" max="6" width="6.125" style="5" customWidth="1"/>
    <col min="7" max="9" width="6.625" style="5" customWidth="1"/>
    <col min="10" max="10" width="6.625" style="6" customWidth="1"/>
    <col min="11" max="11" width="5.125" style="6" customWidth="1"/>
    <col min="12" max="12" width="7.625" style="144" customWidth="1"/>
    <col min="13" max="13" width="0.875" style="144" customWidth="1"/>
    <col min="14" max="15" width="3.625" style="3" hidden="1" customWidth="1"/>
    <col min="16" max="16" width="8.625" style="3" hidden="1" customWidth="1"/>
    <col min="17" max="17" width="4.625" style="3" hidden="1" customWidth="1"/>
    <col min="18" max="18" width="14.625" style="3" hidden="1" customWidth="1"/>
    <col min="19" max="37" width="0" style="3" hidden="1" customWidth="1"/>
    <col min="38" max="16384" width="9" style="3"/>
  </cols>
  <sheetData>
    <row r="1" spans="1:13" ht="17.10000000000000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</row>
    <row r="2" spans="1:13" ht="15" customHeight="1" thickBot="1">
      <c r="K2" s="7"/>
      <c r="L2" s="8"/>
      <c r="M2" s="9"/>
    </row>
    <row r="3" spans="1:13" s="23" customFormat="1" ht="15" customHeight="1">
      <c r="A3" s="10" t="s">
        <v>1</v>
      </c>
      <c r="B3" s="11"/>
      <c r="C3" s="12" t="s">
        <v>2</v>
      </c>
      <c r="D3" s="13" t="s">
        <v>3</v>
      </c>
      <c r="E3" s="14" t="s">
        <v>4</v>
      </c>
      <c r="F3" s="15" t="s">
        <v>5</v>
      </c>
      <c r="G3" s="16" t="s">
        <v>6</v>
      </c>
      <c r="H3" s="17"/>
      <c r="I3" s="18"/>
      <c r="J3" s="19" t="s">
        <v>7</v>
      </c>
      <c r="K3" s="20" t="s">
        <v>8</v>
      </c>
      <c r="L3" s="21" t="s">
        <v>9</v>
      </c>
      <c r="M3" s="22"/>
    </row>
    <row r="4" spans="1:13" ht="27.95" customHeight="1" thickBot="1">
      <c r="A4" s="24"/>
      <c r="B4" s="25"/>
      <c r="C4" s="26"/>
      <c r="D4" s="27"/>
      <c r="E4" s="28"/>
      <c r="F4" s="28"/>
      <c r="G4" s="29" t="s">
        <v>10</v>
      </c>
      <c r="H4" s="29" t="s">
        <v>11</v>
      </c>
      <c r="I4" s="29" t="s">
        <v>12</v>
      </c>
      <c r="J4" s="30" t="s">
        <v>13</v>
      </c>
      <c r="K4" s="30" t="s">
        <v>14</v>
      </c>
      <c r="L4" s="31" t="s">
        <v>15</v>
      </c>
      <c r="M4" s="32"/>
    </row>
    <row r="5" spans="1:13" s="40" customFormat="1" ht="9.9499999999999993" customHeight="1">
      <c r="A5" s="33"/>
      <c r="B5" s="34"/>
      <c r="C5" s="35"/>
      <c r="D5" s="36"/>
      <c r="E5" s="37"/>
      <c r="F5" s="37"/>
      <c r="G5" s="37"/>
      <c r="H5" s="37"/>
      <c r="I5" s="37"/>
      <c r="J5" s="38"/>
      <c r="K5" s="38"/>
      <c r="L5" s="38"/>
      <c r="M5" s="39"/>
    </row>
    <row r="6" spans="1:13" s="50" customFormat="1" ht="15" customHeight="1">
      <c r="A6" s="41" t="s">
        <v>16</v>
      </c>
      <c r="B6" s="42"/>
      <c r="C6" s="43">
        <v>126.86409999999999</v>
      </c>
      <c r="D6" s="44">
        <v>96</v>
      </c>
      <c r="E6" s="45">
        <v>1403</v>
      </c>
      <c r="F6" s="46">
        <v>36171</v>
      </c>
      <c r="G6" s="47">
        <v>98843</v>
      </c>
      <c r="H6" s="47">
        <v>50817</v>
      </c>
      <c r="I6" s="47">
        <v>48026</v>
      </c>
      <c r="J6" s="48">
        <v>105.81</v>
      </c>
      <c r="K6" s="48">
        <v>2.73</v>
      </c>
      <c r="L6" s="48">
        <v>779.13</v>
      </c>
      <c r="M6" s="49"/>
    </row>
    <row r="7" spans="1:13" s="50" customFormat="1" ht="15" customHeight="1">
      <c r="A7" s="41" t="s">
        <v>17</v>
      </c>
      <c r="B7" s="51"/>
      <c r="C7" s="52"/>
      <c r="D7" s="53"/>
      <c r="E7" s="54"/>
      <c r="F7" s="55"/>
      <c r="G7" s="56"/>
      <c r="H7" s="56"/>
      <c r="I7" s="56"/>
      <c r="J7" s="57"/>
      <c r="K7" s="57"/>
      <c r="L7" s="57"/>
      <c r="M7" s="49"/>
    </row>
    <row r="8" spans="1:13" s="67" customFormat="1" ht="15" customHeight="1">
      <c r="A8" s="58" t="s">
        <v>18</v>
      </c>
      <c r="B8" s="59"/>
      <c r="C8" s="60">
        <v>126.86409999999999</v>
      </c>
      <c r="D8" s="61">
        <v>96</v>
      </c>
      <c r="E8" s="62">
        <v>1402</v>
      </c>
      <c r="F8" s="63">
        <v>36364</v>
      </c>
      <c r="G8" s="64">
        <v>99276</v>
      </c>
      <c r="H8" s="64">
        <v>51054</v>
      </c>
      <c r="I8" s="64">
        <v>48222</v>
      </c>
      <c r="J8" s="65">
        <v>105.87</v>
      </c>
      <c r="K8" s="65">
        <v>2.73</v>
      </c>
      <c r="L8" s="65">
        <v>782.54</v>
      </c>
      <c r="M8" s="66"/>
    </row>
    <row r="9" spans="1:13" s="77" customFormat="1" ht="15" customHeight="1">
      <c r="A9" s="68" t="s">
        <v>19</v>
      </c>
      <c r="B9" s="69"/>
      <c r="C9" s="70">
        <v>126.86409999999999</v>
      </c>
      <c r="D9" s="71">
        <v>96</v>
      </c>
      <c r="E9" s="72">
        <v>1402</v>
      </c>
      <c r="F9" s="73">
        <v>36524</v>
      </c>
      <c r="G9" s="74">
        <v>99516</v>
      </c>
      <c r="H9" s="74">
        <v>51182</v>
      </c>
      <c r="I9" s="74">
        <v>48334</v>
      </c>
      <c r="J9" s="75">
        <v>105.89</v>
      </c>
      <c r="K9" s="75">
        <v>2.72</v>
      </c>
      <c r="L9" s="75">
        <v>784.43</v>
      </c>
      <c r="M9" s="76"/>
    </row>
    <row r="10" spans="1:13" s="80" customFormat="1" ht="15" customHeight="1">
      <c r="A10" s="58" t="s">
        <v>20</v>
      </c>
      <c r="B10" s="59"/>
      <c r="C10" s="78">
        <v>126.86409999999999</v>
      </c>
      <c r="D10" s="61">
        <v>96</v>
      </c>
      <c r="E10" s="62">
        <v>1403</v>
      </c>
      <c r="F10" s="63">
        <v>37151</v>
      </c>
      <c r="G10" s="64">
        <v>100400</v>
      </c>
      <c r="H10" s="64">
        <v>51711</v>
      </c>
      <c r="I10" s="64">
        <v>48689</v>
      </c>
      <c r="J10" s="65">
        <v>106.21</v>
      </c>
      <c r="K10" s="65">
        <v>2.7</v>
      </c>
      <c r="L10" s="65">
        <v>791.4</v>
      </c>
      <c r="M10" s="79"/>
    </row>
    <row r="11" spans="1:13" ht="15" customHeight="1">
      <c r="A11" s="41" t="s">
        <v>21</v>
      </c>
      <c r="B11" s="42"/>
      <c r="C11" s="43"/>
      <c r="D11" s="44"/>
      <c r="E11" s="45"/>
      <c r="F11" s="46"/>
      <c r="G11" s="47"/>
      <c r="H11" s="47"/>
      <c r="I11" s="47"/>
      <c r="J11" s="48"/>
      <c r="K11" s="48"/>
      <c r="L11" s="48"/>
      <c r="M11" s="49"/>
    </row>
    <row r="12" spans="1:13" s="89" customFormat="1" ht="15" customHeight="1">
      <c r="A12" s="68" t="s">
        <v>22</v>
      </c>
      <c r="B12" s="81"/>
      <c r="C12" s="82">
        <v>126.86409999999999</v>
      </c>
      <c r="D12" s="83">
        <v>96</v>
      </c>
      <c r="E12" s="84">
        <v>1403</v>
      </c>
      <c r="F12" s="85">
        <v>37351</v>
      </c>
      <c r="G12" s="86">
        <v>100812</v>
      </c>
      <c r="H12" s="86">
        <v>51982</v>
      </c>
      <c r="I12" s="86">
        <v>48830</v>
      </c>
      <c r="J12" s="87">
        <v>106.46</v>
      </c>
      <c r="K12" s="87">
        <v>2.7</v>
      </c>
      <c r="L12" s="87">
        <v>794.65</v>
      </c>
      <c r="M12" s="88"/>
    </row>
    <row r="13" spans="1:13" s="98" customFormat="1" ht="15" customHeight="1">
      <c r="A13" s="58" t="s">
        <v>18</v>
      </c>
      <c r="B13" s="90"/>
      <c r="C13" s="91">
        <v>126.86409999999999</v>
      </c>
      <c r="D13" s="92">
        <v>96</v>
      </c>
      <c r="E13" s="93">
        <v>1403</v>
      </c>
      <c r="F13" s="94">
        <v>37401</v>
      </c>
      <c r="G13" s="95">
        <v>101112</v>
      </c>
      <c r="H13" s="95">
        <v>52084</v>
      </c>
      <c r="I13" s="95">
        <v>49028</v>
      </c>
      <c r="J13" s="96">
        <v>106.23</v>
      </c>
      <c r="K13" s="96">
        <v>2.7</v>
      </c>
      <c r="L13" s="96">
        <v>797.01</v>
      </c>
      <c r="M13" s="97"/>
    </row>
    <row r="14" spans="1:13" s="50" customFormat="1" ht="9.9499999999999993" customHeight="1" thickBot="1">
      <c r="A14" s="99"/>
      <c r="B14" s="99"/>
      <c r="C14" s="100"/>
      <c r="D14" s="101"/>
      <c r="E14" s="102"/>
      <c r="F14" s="103"/>
      <c r="G14" s="104"/>
      <c r="H14" s="105"/>
      <c r="I14" s="105"/>
      <c r="J14" s="106"/>
      <c r="K14" s="106"/>
      <c r="L14" s="107"/>
      <c r="M14" s="49"/>
    </row>
    <row r="15" spans="1:13" s="114" customFormat="1" ht="15" customHeight="1">
      <c r="A15" s="108" t="s">
        <v>23</v>
      </c>
      <c r="B15" s="109"/>
      <c r="C15" s="110"/>
      <c r="D15" s="111"/>
      <c r="E15" s="111"/>
      <c r="F15" s="111"/>
      <c r="G15" s="111"/>
      <c r="H15" s="111"/>
      <c r="I15" s="111"/>
      <c r="J15" s="112" t="s">
        <v>24</v>
      </c>
      <c r="K15" s="112" t="s">
        <v>25</v>
      </c>
      <c r="L15" s="111"/>
      <c r="M15" s="113"/>
    </row>
    <row r="16" spans="1:13" s="120" customFormat="1" ht="15" customHeight="1">
      <c r="A16" s="115" t="s">
        <v>26</v>
      </c>
      <c r="B16" s="116"/>
      <c r="C16" s="117">
        <f ca="1">IF(OFFSET(C16,-4,0)="",IF(ISERR((OFFSET(C16,-3,0)/OFFSET(C16,-5,0)-1)*100),"－",(OFFSET(C16,-3,0)/OFFSET(C16,-5,0)-1)*100),IF(ISERR((OFFSET(C16,-3,0)/OFFSET(C16,-4,0)-1)*100),"－",(OFFSET(C16,-3,0)/OFFSET(C16,-4,0)-1)*100))</f>
        <v>0</v>
      </c>
      <c r="D16" s="118">
        <f t="shared" ref="D16:I16" ca="1" si="0">IF(OFFSET(D16,-4,0)="",IF(ISERR((OFFSET(D16,-3,0)/OFFSET(D16,-5,0)-1)*100),"－",(OFFSET(D16,-3,0)/OFFSET(D16,-5,0)-1)*100),IF(ISERR((OFFSET(D16,-3,0)/OFFSET(D16,-4,0)-1)*100),"－",(OFFSET(D16,-3,0)/OFFSET(D16,-4,0)-1)*100))</f>
        <v>0</v>
      </c>
      <c r="E16" s="118">
        <f t="shared" ca="1" si="0"/>
        <v>0</v>
      </c>
      <c r="F16" s="118">
        <f t="shared" ca="1" si="0"/>
        <v>0.13386522449199134</v>
      </c>
      <c r="G16" s="118">
        <f t="shared" ca="1" si="0"/>
        <v>0.29758362099749913</v>
      </c>
      <c r="H16" s="118">
        <f t="shared" ca="1" si="0"/>
        <v>0.19622176907390099</v>
      </c>
      <c r="I16" s="118">
        <f t="shared" ca="1" si="0"/>
        <v>0.40548842924432726</v>
      </c>
      <c r="J16" s="119">
        <f ca="1">IF(OFFSET(J16,-4,0)="",IF(ISERR(OFFSET(J16,-3,0)-OFFSET(J16,-5,0)),"－",(OFFSET(J16,-3,0)-OFFSET(J16,-5,0))),IF(ISERR(OFFSET(J16,-3,0)-OFFSET(J16,-4,0)),"－",(OFFSET(J16,-3,0)-OFFSET(J16,-4,0))))</f>
        <v>-0.22999999999998977</v>
      </c>
      <c r="K16" s="119">
        <f ca="1">IF(OFFSET(K16,-4,0)="",IF(ISERR(OFFSET(K16,-3,0)-OFFSET(K16,-5,0)),"－",(OFFSET(K16,-3,0)-OFFSET(K16,-5,0))),IF(ISERR(OFFSET(K16,-3,0)-OFFSET(K16,-4,0)),"－",(OFFSET(K16,-3,0)-OFFSET(K16,-4,0))))</f>
        <v>0</v>
      </c>
      <c r="L16" s="118">
        <f ca="1">IF(OFFSET(L16,-4,0)="",IF(ISERR((OFFSET(L16,-3,0)/OFFSET(L16,-5,0)-1)*100),"－",(OFFSET(L16,-3,0)/OFFSET(L16,-5,0)-1)*100),IF(ISERR((OFFSET(L16,-3,0)/OFFSET(L16,-4,0)-1)*100),"－",(OFFSET(L16,-3,0)/OFFSET(L16,-4,0)-1)*100))</f>
        <v>0.29698609450701241</v>
      </c>
      <c r="M16" s="113"/>
    </row>
    <row r="17" spans="1:21" s="126" customFormat="1" ht="15" customHeight="1">
      <c r="A17" s="121" t="s">
        <v>27</v>
      </c>
      <c r="B17" s="122"/>
      <c r="C17" s="110"/>
      <c r="D17" s="123"/>
      <c r="E17" s="123"/>
      <c r="F17" s="111"/>
      <c r="G17" s="111"/>
      <c r="H17" s="111"/>
      <c r="I17" s="111"/>
      <c r="J17" s="124" t="s">
        <v>24</v>
      </c>
      <c r="K17" s="112" t="s">
        <v>25</v>
      </c>
      <c r="L17" s="123"/>
      <c r="M17" s="125"/>
    </row>
    <row r="18" spans="1:21" s="120" customFormat="1" ht="15" customHeight="1" thickBot="1">
      <c r="A18" s="127" t="s">
        <v>28</v>
      </c>
      <c r="B18" s="128"/>
      <c r="C18" s="129">
        <f t="shared" ref="C18:L18" ca="1" si="1">IF(ISERR((OFFSET(C18,-5,0)/OFFSET(C18,-10,0)-1)*100),"－",(OFFSET(C18,-5,0)/OFFSET(C18,-10,0)-1)*100)</f>
        <v>0</v>
      </c>
      <c r="D18" s="130">
        <f t="shared" ca="1" si="1"/>
        <v>0</v>
      </c>
      <c r="E18" s="130">
        <f t="shared" ca="1" si="1"/>
        <v>7.1326676176886039E-2</v>
      </c>
      <c r="F18" s="130">
        <f t="shared" ca="1" si="1"/>
        <v>2.8517214827851634</v>
      </c>
      <c r="G18" s="130">
        <f t="shared" ca="1" si="1"/>
        <v>1.8493895805632876</v>
      </c>
      <c r="H18" s="130">
        <f t="shared" ca="1" si="1"/>
        <v>2.0174716966349315</v>
      </c>
      <c r="I18" s="130">
        <f t="shared" ca="1" si="1"/>
        <v>1.6714362738998734</v>
      </c>
      <c r="J18" s="131">
        <f ca="1">IF(ISERR(OFFSET(J18,-5,0)-OFFSET(J18,-10,0)),"－",(OFFSET(J18,-5,0)-OFFSET(J18,-10,0)))</f>
        <v>0.35999999999999943</v>
      </c>
      <c r="K18" s="131">
        <f ca="1">IF(ISERR(OFFSET(K18,-5,0)-OFFSET(K18,-10,0)),"－",(OFFSET(K18,-5,0)-OFFSET(K18,-10,0)))</f>
        <v>-2.9999999999999805E-2</v>
      </c>
      <c r="L18" s="130">
        <f t="shared" ca="1" si="1"/>
        <v>1.8491067549262663</v>
      </c>
      <c r="M18" s="113"/>
    </row>
    <row r="19" spans="1:21" s="50" customFormat="1" ht="15" customHeight="1">
      <c r="A19" s="132" t="s">
        <v>29</v>
      </c>
      <c r="B19" s="133"/>
      <c r="C19" s="134"/>
      <c r="D19" s="135"/>
      <c r="E19" s="135"/>
      <c r="F19" s="135"/>
      <c r="G19" s="135"/>
      <c r="H19" s="135"/>
      <c r="I19" s="135"/>
      <c r="J19" s="136"/>
      <c r="K19" s="136"/>
      <c r="L19" s="137"/>
      <c r="M19" s="137"/>
    </row>
    <row r="20" spans="1:21" s="138" customFormat="1" ht="15" customHeight="1">
      <c r="A20" s="89"/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</row>
    <row r="21" spans="1:21" s="138" customFormat="1" ht="15" customHeight="1">
      <c r="A21" s="89"/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139"/>
      <c r="O21" s="140"/>
    </row>
    <row r="22" spans="1:21" s="138" customFormat="1" ht="15" customHeight="1">
      <c r="A22" s="89"/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140"/>
      <c r="O22" s="141"/>
      <c r="P22" s="141"/>
      <c r="Q22" s="141"/>
      <c r="R22" s="142" t="s">
        <v>30</v>
      </c>
      <c r="S22" s="143">
        <v>6</v>
      </c>
      <c r="T22" s="143">
        <v>8</v>
      </c>
      <c r="U22" s="143">
        <v>9</v>
      </c>
    </row>
    <row r="23" spans="1:21" s="138" customFormat="1" ht="15" customHeight="1">
      <c r="A23" s="89"/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141"/>
      <c r="P23" s="141"/>
      <c r="Q23" s="142" t="s">
        <v>31</v>
      </c>
      <c r="R23" s="143" t="s">
        <v>32</v>
      </c>
      <c r="S23" s="143" t="s">
        <v>33</v>
      </c>
      <c r="T23" s="143" t="s">
        <v>34</v>
      </c>
      <c r="U23" s="143" t="s">
        <v>35</v>
      </c>
    </row>
    <row r="24" spans="1:21" s="50" customFormat="1" ht="15" customHeight="1">
      <c r="A24" s="3"/>
      <c r="B24" s="4"/>
      <c r="C24" s="3"/>
      <c r="D24" s="5"/>
      <c r="E24" s="5"/>
      <c r="F24" s="5"/>
      <c r="G24" s="5"/>
      <c r="H24" s="5"/>
      <c r="I24" s="5"/>
      <c r="J24" s="6"/>
      <c r="K24" s="6"/>
      <c r="L24" s="144"/>
      <c r="M24" s="144"/>
      <c r="N24" s="144"/>
      <c r="O24" s="145">
        <v>102</v>
      </c>
      <c r="P24" s="146" t="str">
        <f ca="1">OFFSET($A$1,Q24-1,0)</f>
        <v>第二季底</v>
      </c>
      <c r="Q24" s="143">
        <v>8</v>
      </c>
      <c r="R24" s="147" t="str">
        <f ca="1">O24 &amp; "年" &amp; P24</f>
        <v>102年第二季底</v>
      </c>
      <c r="S24" s="148">
        <f ca="1">OFFSET($A$1,Q24-1,S22-1)</f>
        <v>36364</v>
      </c>
      <c r="T24" s="148">
        <f ca="1">OFFSET($A$1,Q24-1,T22-1)</f>
        <v>51054</v>
      </c>
      <c r="U24" s="148">
        <f ca="1">OFFSET($A$1,Q24-1,U22-1)</f>
        <v>48222</v>
      </c>
    </row>
    <row r="25" spans="1:21" ht="15" customHeight="1">
      <c r="N25" s="144"/>
      <c r="O25" s="149">
        <f ca="1">IF(CODE(MID(OFFSET(O25,0,1),2,1))&gt;CODE(MID(OFFSET(O25,-1,1),2,1)),O24,O24+1)</f>
        <v>102</v>
      </c>
      <c r="P25" s="149" t="str">
        <f ca="1">IF(LEFT(OFFSET($A$1,Q24,0),1)="第",OFFSET($A$1,Q24,0),OFFSET($A$1,Q24+1,0))</f>
        <v>第三季底</v>
      </c>
      <c r="Q25" s="149">
        <f ca="1">IF(LEFT(OFFSET($A$1,Q24,0),1)="第",Q24+1,Q24+2)</f>
        <v>9</v>
      </c>
      <c r="R25" s="147" t="str">
        <f ca="1">O25 &amp; "年" &amp; P25</f>
        <v>102年第三季底</v>
      </c>
      <c r="S25" s="148">
        <f ca="1">OFFSET($A$1,Q25-1,S22-1)</f>
        <v>36524</v>
      </c>
      <c r="T25" s="148">
        <f ca="1">OFFSET($A$1,Q25-1,T22-1)</f>
        <v>51182</v>
      </c>
      <c r="U25" s="148">
        <f ca="1">OFFSET($A$1,Q25-1,U22-1)</f>
        <v>48334</v>
      </c>
    </row>
    <row r="26" spans="1:21" ht="15" customHeight="1">
      <c r="N26" s="144"/>
      <c r="O26" s="149">
        <f ca="1">IF(CODE(MID(OFFSET(O26,0,1),2,1))&gt;CODE(MID(OFFSET(O26,-1,1),2,1)),O25,O25+1)</f>
        <v>102</v>
      </c>
      <c r="P26" s="149" t="str">
        <f ca="1">IF(LEFT(OFFSET($A$1,Q25,0),1)="第",OFFSET($A$1,Q25,0),OFFSET($A$1,Q25+1,0))</f>
        <v>第四季底</v>
      </c>
      <c r="Q26" s="149">
        <f ca="1">IF(LEFT(OFFSET($A$1,Q25,0),1)="第",Q25+1,Q25+2)</f>
        <v>10</v>
      </c>
      <c r="R26" s="147" t="str">
        <f ca="1">O26 &amp; "年" &amp; P26</f>
        <v>102年第四季底</v>
      </c>
      <c r="S26" s="148">
        <f ca="1">OFFSET($A$1,Q26-1,S22-1)</f>
        <v>37151</v>
      </c>
      <c r="T26" s="148">
        <f ca="1">OFFSET($A$1,Q26-1,T22-1)</f>
        <v>51711</v>
      </c>
      <c r="U26" s="148">
        <f ca="1">OFFSET($A$1,Q26-1,U22-1)</f>
        <v>48689</v>
      </c>
    </row>
    <row r="27" spans="1:21" ht="15" customHeight="1">
      <c r="N27" s="144"/>
      <c r="O27" s="149">
        <f ca="1">IF(CODE(MID(OFFSET(O27,0,1),2,1))&gt;CODE(MID(OFFSET(O27,-1,1),2,1)),O26,O26+1)</f>
        <v>103</v>
      </c>
      <c r="P27" s="149" t="str">
        <f ca="1">IF(LEFT(OFFSET($A$1,Q26,0),1)="第",OFFSET($A$1,Q26,0),OFFSET($A$1,Q26+1,0))</f>
        <v>第一季底</v>
      </c>
      <c r="Q27" s="149">
        <f ca="1">IF(LEFT(OFFSET($A$1,Q26,0),1)="第",Q26+1,Q26+2)</f>
        <v>12</v>
      </c>
      <c r="R27" s="147" t="str">
        <f ca="1">O27 &amp; "年" &amp; P27</f>
        <v>103年第一季底</v>
      </c>
      <c r="S27" s="148">
        <f ca="1">OFFSET($A$1,Q27-1,S22-1)</f>
        <v>37351</v>
      </c>
      <c r="T27" s="148">
        <f ca="1">OFFSET($A$1,Q27-1,T22-1)</f>
        <v>51982</v>
      </c>
      <c r="U27" s="148">
        <f ca="1">OFFSET($A$1,Q27-1,U22-1)</f>
        <v>48830</v>
      </c>
    </row>
    <row r="28" spans="1:21" ht="15" customHeight="1">
      <c r="N28" s="144"/>
      <c r="O28" s="149">
        <f ca="1">IF(CODE(MID(OFFSET(O28,0,1),2,1))&gt;CODE(MID(OFFSET(O28,-1,1),2,1)),O27,O27+1)</f>
        <v>103</v>
      </c>
      <c r="P28" s="149" t="str">
        <f ca="1">IF(LEFT(OFFSET($A$1,Q27,0),1)="第",OFFSET($A$1,Q27,0),OFFSET($A$1,Q27+1,0))</f>
        <v>第二季底</v>
      </c>
      <c r="Q28" s="149">
        <f ca="1">IF(LEFT(OFFSET($A$1,Q27,0),1)="第",Q27+1,Q27+2)</f>
        <v>13</v>
      </c>
      <c r="R28" s="147" t="str">
        <f ca="1">O28 &amp; "年" &amp; P28</f>
        <v>103年第二季底</v>
      </c>
      <c r="S28" s="148">
        <f ca="1">OFFSET($A$1,Q28-1,S22-1)</f>
        <v>37401</v>
      </c>
      <c r="T28" s="148">
        <f ca="1">OFFSET($A$1,Q28-1,T22-1)</f>
        <v>52084</v>
      </c>
      <c r="U28" s="148">
        <f ca="1">OFFSET($A$1,Q28-1,U22-1)</f>
        <v>49028</v>
      </c>
    </row>
    <row r="29" spans="1:21" ht="15" customHeight="1">
      <c r="N29" s="144"/>
      <c r="O29" s="4"/>
      <c r="P29" s="150"/>
      <c r="Q29" s="150"/>
    </row>
    <row r="30" spans="1:21" ht="15" customHeight="1">
      <c r="N30" s="144"/>
      <c r="O30" s="151"/>
      <c r="P30" s="4"/>
      <c r="Q30" s="4"/>
    </row>
    <row r="31" spans="1:21" ht="15" customHeight="1">
      <c r="N31" s="4"/>
      <c r="O31" s="4"/>
      <c r="P31" s="138"/>
    </row>
    <row r="32" spans="1:21" ht="15" customHeight="1">
      <c r="N32" s="4"/>
      <c r="O32" s="4"/>
    </row>
    <row r="33" spans="1:19" ht="15" customHeight="1">
      <c r="N33" s="152"/>
      <c r="O33" s="4"/>
    </row>
    <row r="34" spans="1:19" ht="15" customHeight="1">
      <c r="N34" s="4"/>
      <c r="O34" s="4"/>
    </row>
    <row r="35" spans="1:19" ht="15" customHeight="1"/>
    <row r="36" spans="1:19" ht="15" customHeight="1" thickBot="1">
      <c r="A36" s="153"/>
      <c r="B36" s="153"/>
      <c r="C36" s="153"/>
      <c r="D36" s="154"/>
      <c r="E36" s="154"/>
      <c r="F36" s="154"/>
      <c r="G36" s="154"/>
      <c r="H36" s="154"/>
      <c r="I36" s="154"/>
      <c r="J36" s="155"/>
      <c r="K36" s="155"/>
      <c r="L36" s="156"/>
      <c r="N36" s="157"/>
      <c r="O36" s="157"/>
      <c r="P36" s="157"/>
      <c r="Q36" s="157"/>
      <c r="R36" s="157"/>
      <c r="S36" s="158"/>
    </row>
    <row r="37" spans="1:19" ht="15" customHeight="1" thickTop="1">
      <c r="A37" s="159"/>
      <c r="B37" s="160"/>
      <c r="C37" s="161"/>
      <c r="D37" s="162"/>
      <c r="E37" s="162"/>
      <c r="F37" s="162"/>
      <c r="G37" s="162"/>
      <c r="H37" s="162"/>
      <c r="I37" s="162"/>
      <c r="J37" s="163"/>
      <c r="K37" s="163"/>
      <c r="L37" s="164"/>
      <c r="N37" s="158"/>
      <c r="O37" s="165"/>
      <c r="P37" s="158"/>
      <c r="Q37" s="166"/>
      <c r="R37" s="166"/>
      <c r="S37" s="158"/>
    </row>
    <row r="38" spans="1:19" ht="18" customHeight="1">
      <c r="A38" s="167"/>
      <c r="B38" s="167"/>
      <c r="C38" s="167"/>
      <c r="D38" s="167"/>
      <c r="E38" s="167"/>
      <c r="F38" s="167"/>
      <c r="G38" s="167"/>
      <c r="H38" s="167"/>
      <c r="I38" s="167"/>
      <c r="J38" s="167"/>
      <c r="K38" s="167"/>
      <c r="L38" s="167"/>
      <c r="N38" s="158"/>
      <c r="O38" s="165"/>
      <c r="P38" s="158"/>
      <c r="Q38" s="168"/>
      <c r="R38" s="158"/>
      <c r="S38" s="158"/>
    </row>
    <row r="39" spans="1:19" ht="18" customHeight="1">
      <c r="A39" s="167"/>
      <c r="B39" s="167"/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N39" s="158"/>
      <c r="O39" s="165"/>
      <c r="P39" s="158"/>
      <c r="Q39" s="168"/>
      <c r="R39" s="158"/>
      <c r="S39" s="158"/>
    </row>
    <row r="40" spans="1:19" ht="18" customHeight="1">
      <c r="A40" s="167"/>
      <c r="B40" s="167"/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N40" s="158"/>
      <c r="O40" s="165"/>
      <c r="P40" s="158"/>
      <c r="Q40" s="168"/>
      <c r="R40" s="158"/>
      <c r="S40" s="158"/>
    </row>
    <row r="41" spans="1:19" ht="18" customHeight="1">
      <c r="A41" s="167"/>
      <c r="B41" s="167"/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N41" s="158"/>
      <c r="O41" s="165"/>
      <c r="P41" s="158"/>
      <c r="Q41" s="168"/>
      <c r="R41" s="158"/>
      <c r="S41" s="158"/>
    </row>
    <row r="42" spans="1:19" ht="18" customHeight="1">
      <c r="A42" s="169"/>
      <c r="B42" s="169"/>
      <c r="C42" s="169"/>
      <c r="D42" s="169"/>
      <c r="E42" s="169"/>
      <c r="F42" s="169"/>
      <c r="G42" s="169"/>
      <c r="H42" s="169"/>
      <c r="I42" s="169"/>
      <c r="J42" s="169"/>
      <c r="K42" s="169"/>
      <c r="L42" s="169"/>
      <c r="N42" s="158"/>
      <c r="O42" s="165"/>
      <c r="P42" s="158"/>
      <c r="Q42" s="168"/>
      <c r="R42" s="158"/>
      <c r="S42" s="158"/>
    </row>
    <row r="43" spans="1:19" ht="18" customHeight="1">
      <c r="A43" s="161"/>
      <c r="B43" s="161"/>
      <c r="C43" s="161"/>
      <c r="D43" s="161"/>
      <c r="E43" s="161"/>
      <c r="F43" s="161"/>
      <c r="G43" s="161"/>
      <c r="H43" s="161"/>
      <c r="I43" s="161"/>
      <c r="J43" s="161"/>
      <c r="K43" s="161"/>
      <c r="L43" s="161"/>
      <c r="N43" s="158"/>
      <c r="O43" s="165"/>
      <c r="P43" s="158"/>
      <c r="Q43" s="168"/>
      <c r="R43" s="158"/>
      <c r="S43" s="158"/>
    </row>
    <row r="44" spans="1:19" ht="18" customHeight="1">
      <c r="A44" s="161"/>
      <c r="B44" s="161"/>
      <c r="C44" s="161"/>
      <c r="D44" s="161"/>
      <c r="E44" s="161"/>
      <c r="F44" s="161"/>
      <c r="G44" s="161"/>
      <c r="H44" s="161"/>
      <c r="I44" s="161"/>
      <c r="J44" s="161"/>
      <c r="K44" s="161"/>
      <c r="L44" s="161"/>
      <c r="N44" s="158"/>
      <c r="O44" s="165"/>
      <c r="P44" s="158"/>
      <c r="Q44" s="168"/>
      <c r="R44" s="158"/>
      <c r="S44" s="158"/>
    </row>
    <row r="45" spans="1:19" s="4" customFormat="1" ht="18" customHeight="1">
      <c r="A45" s="160"/>
      <c r="B45" s="160"/>
      <c r="C45" s="160"/>
      <c r="D45" s="160"/>
      <c r="E45" s="160"/>
      <c r="F45" s="160"/>
      <c r="G45" s="160"/>
      <c r="H45" s="160"/>
      <c r="I45" s="160"/>
      <c r="J45" s="160"/>
      <c r="K45" s="160"/>
      <c r="L45" s="160"/>
      <c r="M45" s="170"/>
      <c r="N45" s="158"/>
      <c r="O45" s="165"/>
      <c r="P45" s="158"/>
      <c r="Q45" s="168"/>
      <c r="R45" s="158"/>
      <c r="S45" s="158"/>
    </row>
    <row r="46" spans="1:19" s="4" customFormat="1" ht="15" customHeight="1">
      <c r="D46" s="171"/>
      <c r="E46" s="171"/>
      <c r="F46" s="171"/>
      <c r="G46" s="171"/>
      <c r="H46" s="171"/>
      <c r="I46" s="171"/>
      <c r="J46" s="172"/>
      <c r="K46" s="172"/>
      <c r="L46" s="170"/>
      <c r="M46" s="170"/>
      <c r="N46" s="158"/>
      <c r="O46" s="158"/>
      <c r="P46" s="158"/>
      <c r="Q46" s="158"/>
      <c r="R46" s="158"/>
      <c r="S46" s="158"/>
    </row>
    <row r="47" spans="1:19" ht="15" customHeight="1">
      <c r="N47" s="158"/>
      <c r="O47" s="158"/>
      <c r="P47" s="158"/>
      <c r="Q47" s="158"/>
      <c r="R47" s="158"/>
      <c r="S47" s="158"/>
    </row>
    <row r="48" spans="1:19" ht="15" customHeight="1"/>
    <row r="49" ht="15" customHeight="1"/>
    <row r="50" ht="15" customHeight="1"/>
    <row r="51" ht="15" customHeight="1"/>
  </sheetData>
  <mergeCells count="7">
    <mergeCell ref="A1:L1"/>
    <mergeCell ref="A3:A4"/>
    <mergeCell ref="C3:C4"/>
    <mergeCell ref="D3:D4"/>
    <mergeCell ref="E3:E4"/>
    <mergeCell ref="F3:F4"/>
    <mergeCell ref="G3:I3"/>
  </mergeCells>
  <phoneticPr fontId="3" type="noConversion"/>
  <printOptions horizontalCentered="1" gridLinesSet="0"/>
  <pageMargins left="1.1023622047244095" right="1.1023622047244095" top="1.1811023622047245" bottom="1.1811023622047245" header="0.98425196850393704" footer="0.98425196850393704"/>
  <pageSetup paperSize="9" orientation="portrait" useFirstPageNumber="1" r:id="rId1"/>
  <headerFooter alignWithMargins="0">
    <oddFooter>&amp;C－ &amp;P －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01.人口與戶數(1)</vt:lpstr>
      <vt:lpstr>database_2</vt:lpstr>
      <vt:lpstr>'01.人口與戶數(1)'!Print_Area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LCU</dc:creator>
  <cp:lastModifiedBy>LCU</cp:lastModifiedBy>
  <dcterms:created xsi:type="dcterms:W3CDTF">2014-10-31T03:16:00Z</dcterms:created>
  <dcterms:modified xsi:type="dcterms:W3CDTF">2014-10-31T03:16:12Z</dcterms:modified>
</cp:coreProperties>
</file>