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" yWindow="4752" windowWidth="23088" windowHeight="4800" tabRatio="568"/>
  </bookViews>
  <sheets>
    <sheet name="比較-108.109觀光人數統計總表" sheetId="9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9" l="1"/>
  <c r="D7" i="9"/>
  <c r="D9" i="9"/>
  <c r="D11" i="9"/>
  <c r="D12" i="9"/>
  <c r="C16" i="9" l="1"/>
  <c r="D14" i="9"/>
  <c r="D13" i="9"/>
  <c r="D5" i="9"/>
  <c r="D10" i="9"/>
  <c r="D8" i="9"/>
  <c r="D15" i="9"/>
  <c r="G8" i="9"/>
  <c r="G9" i="9"/>
  <c r="G10" i="9"/>
  <c r="G11" i="9"/>
  <c r="G12" i="9"/>
  <c r="G13" i="9"/>
  <c r="G14" i="9"/>
  <c r="G15" i="9"/>
  <c r="D4" i="9" l="1"/>
  <c r="D17" i="9" s="1"/>
  <c r="D16" i="9" l="1"/>
  <c r="B16" i="9"/>
  <c r="G6" i="9"/>
  <c r="H6" i="9" s="1"/>
  <c r="F16" i="9"/>
  <c r="G5" i="9"/>
  <c r="H5" i="9" s="1"/>
  <c r="G7" i="9"/>
  <c r="H7" i="9" s="1"/>
  <c r="E16" i="9" l="1"/>
  <c r="G4" i="9" l="1"/>
  <c r="H4" i="9" l="1"/>
  <c r="H16" i="9" s="1"/>
  <c r="G16" i="9"/>
  <c r="G17" i="9" s="1"/>
  <c r="H17" i="9" s="1"/>
</calcChain>
</file>

<file path=xl/sharedStrings.xml><?xml version="1.0" encoding="utf-8"?>
<sst xmlns="http://schemas.openxmlformats.org/spreadsheetml/2006/main" count="14" uniqueCount="11">
  <si>
    <t>觀光客人次</t>
    <phoneticPr fontId="2" type="noConversion"/>
  </si>
  <si>
    <t>月份</t>
    <phoneticPr fontId="2" type="noConversion"/>
  </si>
  <si>
    <t>合計</t>
    <phoneticPr fontId="2" type="noConversion"/>
  </si>
  <si>
    <t>航空人次</t>
    <phoneticPr fontId="2" type="noConversion"/>
  </si>
  <si>
    <t>輪船人次</t>
    <phoneticPr fontId="2" type="noConversion"/>
  </si>
  <si>
    <t>108年</t>
    <phoneticPr fontId="2" type="noConversion"/>
  </si>
  <si>
    <t>109年度澎湖縣觀光人數統計總表</t>
    <phoneticPr fontId="2" type="noConversion"/>
  </si>
  <si>
    <t>109年</t>
    <phoneticPr fontId="2" type="noConversion"/>
  </si>
  <si>
    <t>109年觀光客增減人數</t>
    <phoneticPr fontId="2" type="noConversion"/>
  </si>
  <si>
    <t>108年至4月人數與
109年4月比較</t>
    <phoneticPr fontId="2" type="noConversion"/>
  </si>
  <si>
    <t xml:space="preserve">計算公式︰入出境旅客人次平均值-航空及輪船之澎湖籍入出境旅客平均值=觀光客人次
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</si>
</sst>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9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sz val="12"/>
      <name val="標楷體"/>
      <family val="4"/>
      <charset val="136"/>
    </font>
    <font>
      <b/>
      <sz val="12"/>
      <name val="新細明體"/>
      <family val="1"/>
      <charset val="136"/>
    </font>
    <font>
      <b/>
      <sz val="12"/>
      <name val="標楷體"/>
      <family val="4"/>
      <charset val="136"/>
    </font>
    <font>
      <sz val="14"/>
      <name val="標楷體"/>
      <family val="4"/>
      <charset val="136"/>
    </font>
    <font>
      <sz val="1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76" fontId="4" fillId="2" borderId="12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6" fillId="0" borderId="15" xfId="0" applyFont="1" applyBorder="1" applyAlignment="1">
      <alignment horizontal="left" vertical="center"/>
    </xf>
    <xf numFmtId="176" fontId="4" fillId="2" borderId="16" xfId="1" applyNumberFormat="1" applyFont="1" applyFill="1" applyBorder="1" applyAlignment="1">
      <alignment horizontal="center" vertical="center"/>
    </xf>
    <xf numFmtId="9" fontId="4" fillId="2" borderId="17" xfId="1" applyNumberFormat="1" applyFont="1" applyFill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4" fillId="0" borderId="0" xfId="0" applyFont="1" applyAlignment="1">
      <alignment horizontal="left" vertical="center" wrapText="1"/>
    </xf>
    <xf numFmtId="0" fontId="5" fillId="2" borderId="9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76" fontId="4" fillId="0" borderId="3" xfId="1" applyNumberFormat="1" applyFont="1" applyBorder="1" applyAlignment="1">
      <alignment horizontal="center" vertical="center"/>
    </xf>
    <xf numFmtId="176" fontId="4" fillId="0" borderId="1" xfId="1" applyNumberFormat="1" applyFont="1" applyBorder="1">
      <alignment vertical="center"/>
    </xf>
    <xf numFmtId="176" fontId="4" fillId="0" borderId="2" xfId="0" applyNumberFormat="1" applyFont="1" applyBorder="1">
      <alignment vertical="center"/>
    </xf>
    <xf numFmtId="176" fontId="4" fillId="0" borderId="1" xfId="0" applyNumberFormat="1" applyFont="1" applyBorder="1">
      <alignment vertical="center"/>
    </xf>
    <xf numFmtId="176" fontId="4" fillId="0" borderId="14" xfId="1" applyNumberFormat="1" applyFont="1" applyBorder="1" applyAlignment="1">
      <alignment horizontal="center" vertical="center"/>
    </xf>
    <xf numFmtId="176" fontId="4" fillId="0" borderId="5" xfId="1" applyNumberFormat="1" applyFont="1" applyBorder="1">
      <alignment vertical="center"/>
    </xf>
    <xf numFmtId="176" fontId="4" fillId="0" borderId="13" xfId="0" applyNumberFormat="1" applyFont="1" applyBorder="1">
      <alignment vertical="center"/>
    </xf>
    <xf numFmtId="176" fontId="4" fillId="0" borderId="5" xfId="0" applyNumberFormat="1" applyFont="1" applyBorder="1">
      <alignment vertical="center"/>
    </xf>
    <xf numFmtId="176" fontId="4" fillId="0" borderId="18" xfId="1" applyNumberFormat="1" applyFont="1" applyBorder="1" applyAlignment="1">
      <alignment horizontal="center" vertical="center"/>
    </xf>
    <xf numFmtId="176" fontId="4" fillId="0" borderId="16" xfId="1" applyNumberFormat="1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tabSelected="1" topLeftCell="A7" zoomScale="60" zoomScaleNormal="60" workbookViewId="0">
      <selection activeCell="N8" sqref="N8"/>
    </sheetView>
  </sheetViews>
  <sheetFormatPr defaultRowHeight="16.2" x14ac:dyDescent="0.3"/>
  <cols>
    <col min="1" max="1" width="5.77734375" style="1" customWidth="1"/>
    <col min="2" max="2" width="16.21875" style="1" customWidth="1"/>
    <col min="3" max="3" width="15.44140625" style="1" customWidth="1"/>
    <col min="4" max="4" width="16.21875" style="1" customWidth="1"/>
    <col min="5" max="5" width="14.88671875" style="1" customWidth="1"/>
    <col min="6" max="6" width="14.6640625" style="1" customWidth="1"/>
    <col min="7" max="7" width="15.109375" style="1" customWidth="1"/>
    <col min="8" max="8" width="14.88671875" style="1" customWidth="1"/>
  </cols>
  <sheetData>
    <row r="1" spans="1:24" s="1" customFormat="1" ht="24.6" x14ac:dyDescent="0.3">
      <c r="A1" s="20" t="s">
        <v>6</v>
      </c>
      <c r="B1" s="20"/>
      <c r="C1" s="20"/>
      <c r="D1" s="20"/>
      <c r="E1" s="20"/>
      <c r="F1" s="20"/>
      <c r="G1" s="20"/>
      <c r="H1" s="20"/>
    </row>
    <row r="2" spans="1:24" s="1" customFormat="1" ht="28.2" customHeight="1" x14ac:dyDescent="0.3">
      <c r="A2" s="21" t="s">
        <v>1</v>
      </c>
      <c r="B2" s="22" t="s">
        <v>5</v>
      </c>
      <c r="C2" s="23"/>
      <c r="D2" s="23"/>
      <c r="E2" s="22" t="s">
        <v>7</v>
      </c>
      <c r="F2" s="23"/>
      <c r="G2" s="23"/>
      <c r="H2" s="24" t="s">
        <v>8</v>
      </c>
    </row>
    <row r="3" spans="1:24" s="1" customFormat="1" ht="28.2" customHeight="1" x14ac:dyDescent="0.3">
      <c r="A3" s="21"/>
      <c r="B3" s="4" t="s">
        <v>3</v>
      </c>
      <c r="C3" s="2" t="s">
        <v>4</v>
      </c>
      <c r="D3" s="2" t="s">
        <v>0</v>
      </c>
      <c r="E3" s="4" t="s">
        <v>3</v>
      </c>
      <c r="F3" s="2" t="s">
        <v>4</v>
      </c>
      <c r="G3" s="2" t="s">
        <v>0</v>
      </c>
      <c r="H3" s="25"/>
    </row>
    <row r="4" spans="1:24" s="1" customFormat="1" ht="41.4" customHeight="1" x14ac:dyDescent="0.3">
      <c r="A4" s="3">
        <v>1</v>
      </c>
      <c r="B4" s="26">
        <v>37477</v>
      </c>
      <c r="C4" s="27">
        <v>454.5</v>
      </c>
      <c r="D4" s="28">
        <f t="shared" ref="D4:D15" si="0">B4+C4</f>
        <v>37931.5</v>
      </c>
      <c r="E4" s="26">
        <v>30916</v>
      </c>
      <c r="F4" s="27">
        <v>1771</v>
      </c>
      <c r="G4" s="28">
        <f t="shared" ref="G4:G15" si="1">E4+F4</f>
        <v>32687</v>
      </c>
      <c r="H4" s="29">
        <f>G4-D4</f>
        <v>-5244.5</v>
      </c>
    </row>
    <row r="5" spans="1:24" s="1" customFormat="1" ht="41.4" customHeight="1" x14ac:dyDescent="0.3">
      <c r="A5" s="3">
        <v>2</v>
      </c>
      <c r="B5" s="26">
        <v>47515</v>
      </c>
      <c r="C5" s="27">
        <v>1862</v>
      </c>
      <c r="D5" s="28">
        <f t="shared" si="0"/>
        <v>49377</v>
      </c>
      <c r="E5" s="26">
        <v>22474</v>
      </c>
      <c r="F5" s="27">
        <v>790</v>
      </c>
      <c r="G5" s="28">
        <f t="shared" si="1"/>
        <v>23264</v>
      </c>
      <c r="H5" s="29">
        <f>G5-D5</f>
        <v>-26113</v>
      </c>
    </row>
    <row r="6" spans="1:24" s="1" customFormat="1" ht="41.4" customHeight="1" x14ac:dyDescent="0.3">
      <c r="A6" s="3">
        <v>3</v>
      </c>
      <c r="B6" s="26">
        <v>52974.5</v>
      </c>
      <c r="C6" s="27">
        <v>4154.5</v>
      </c>
      <c r="D6" s="28">
        <f t="shared" si="0"/>
        <v>57129</v>
      </c>
      <c r="E6" s="26">
        <v>29387</v>
      </c>
      <c r="F6" s="27">
        <v>831</v>
      </c>
      <c r="G6" s="28">
        <f t="shared" si="1"/>
        <v>30218</v>
      </c>
      <c r="H6" s="29">
        <f>G6-D6</f>
        <v>-26911</v>
      </c>
    </row>
    <row r="7" spans="1:24" s="1" customFormat="1" ht="41.4" customHeight="1" x14ac:dyDescent="0.3">
      <c r="A7" s="3">
        <v>4</v>
      </c>
      <c r="B7" s="26">
        <v>94486</v>
      </c>
      <c r="C7" s="27">
        <v>41545</v>
      </c>
      <c r="D7" s="28">
        <f t="shared" si="0"/>
        <v>136031</v>
      </c>
      <c r="E7" s="26">
        <v>27125.5</v>
      </c>
      <c r="F7" s="27">
        <v>3583</v>
      </c>
      <c r="G7" s="28">
        <f t="shared" si="1"/>
        <v>30708.5</v>
      </c>
      <c r="H7" s="29">
        <f>G7-D7</f>
        <v>-105322.5</v>
      </c>
    </row>
    <row r="8" spans="1:24" s="1" customFormat="1" ht="41.4" customHeight="1" x14ac:dyDescent="0.3">
      <c r="A8" s="3">
        <v>5</v>
      </c>
      <c r="B8" s="26">
        <v>129651.5</v>
      </c>
      <c r="C8" s="27">
        <v>65691.5</v>
      </c>
      <c r="D8" s="28">
        <f t="shared" si="0"/>
        <v>195343</v>
      </c>
      <c r="E8" s="26"/>
      <c r="F8" s="27"/>
      <c r="G8" s="28">
        <f t="shared" si="1"/>
        <v>0</v>
      </c>
      <c r="H8" s="29"/>
    </row>
    <row r="9" spans="1:24" s="1" customFormat="1" ht="41.4" customHeight="1" x14ac:dyDescent="0.3">
      <c r="A9" s="3">
        <v>6</v>
      </c>
      <c r="B9" s="26">
        <v>132464</v>
      </c>
      <c r="C9" s="27">
        <v>74046</v>
      </c>
      <c r="D9" s="28">
        <f t="shared" si="0"/>
        <v>206510</v>
      </c>
      <c r="E9" s="26"/>
      <c r="F9" s="27"/>
      <c r="G9" s="28">
        <f t="shared" si="1"/>
        <v>0</v>
      </c>
      <c r="H9" s="29"/>
    </row>
    <row r="10" spans="1:24" s="1" customFormat="1" ht="41.4" customHeight="1" x14ac:dyDescent="0.3">
      <c r="A10" s="3">
        <v>7</v>
      </c>
      <c r="B10" s="26">
        <v>118414.5</v>
      </c>
      <c r="C10" s="27">
        <v>64445.5</v>
      </c>
      <c r="D10" s="28">
        <f t="shared" si="0"/>
        <v>182860</v>
      </c>
      <c r="E10" s="26"/>
      <c r="F10" s="27"/>
      <c r="G10" s="28">
        <f t="shared" si="1"/>
        <v>0</v>
      </c>
      <c r="H10" s="29"/>
    </row>
    <row r="11" spans="1:24" s="1" customFormat="1" ht="41.4" customHeight="1" x14ac:dyDescent="0.3">
      <c r="A11" s="3">
        <v>8</v>
      </c>
      <c r="B11" s="26">
        <v>91847.5</v>
      </c>
      <c r="C11" s="27">
        <v>32805.5</v>
      </c>
      <c r="D11" s="28">
        <f t="shared" si="0"/>
        <v>124653</v>
      </c>
      <c r="E11" s="26"/>
      <c r="F11" s="27"/>
      <c r="G11" s="28">
        <f t="shared" si="1"/>
        <v>0</v>
      </c>
      <c r="H11" s="29"/>
    </row>
    <row r="12" spans="1:24" s="1" customFormat="1" ht="41.4" customHeight="1" x14ac:dyDescent="0.3">
      <c r="A12" s="3">
        <v>9</v>
      </c>
      <c r="B12" s="26">
        <v>87995.5</v>
      </c>
      <c r="C12" s="27">
        <v>25186.5</v>
      </c>
      <c r="D12" s="28">
        <f t="shared" si="0"/>
        <v>113182</v>
      </c>
      <c r="E12" s="26"/>
      <c r="F12" s="27"/>
      <c r="G12" s="28">
        <f t="shared" si="1"/>
        <v>0</v>
      </c>
      <c r="H12" s="29"/>
    </row>
    <row r="13" spans="1:24" s="1" customFormat="1" ht="41.4" customHeight="1" x14ac:dyDescent="0.3">
      <c r="A13" s="3">
        <v>10</v>
      </c>
      <c r="B13" s="26">
        <v>81538</v>
      </c>
      <c r="C13" s="27">
        <v>12536.5</v>
      </c>
      <c r="D13" s="28">
        <f t="shared" si="0"/>
        <v>94074.5</v>
      </c>
      <c r="E13" s="26"/>
      <c r="F13" s="27"/>
      <c r="G13" s="28">
        <f t="shared" si="1"/>
        <v>0</v>
      </c>
      <c r="H13" s="29"/>
    </row>
    <row r="14" spans="1:24" s="1" customFormat="1" ht="41.4" customHeight="1" x14ac:dyDescent="0.3">
      <c r="A14" s="9">
        <v>11</v>
      </c>
      <c r="B14" s="30">
        <v>54314.5</v>
      </c>
      <c r="C14" s="31">
        <v>968.5</v>
      </c>
      <c r="D14" s="28">
        <f t="shared" si="0"/>
        <v>55283</v>
      </c>
      <c r="E14" s="30"/>
      <c r="F14" s="31"/>
      <c r="G14" s="32">
        <f t="shared" si="1"/>
        <v>0</v>
      </c>
      <c r="H14" s="33"/>
    </row>
    <row r="15" spans="1:24" s="1" customFormat="1" ht="41.4" customHeight="1" x14ac:dyDescent="0.3">
      <c r="A15" s="14">
        <v>12</v>
      </c>
      <c r="B15" s="26">
        <v>33623</v>
      </c>
      <c r="C15" s="27">
        <v>79.5</v>
      </c>
      <c r="D15" s="28">
        <f t="shared" si="0"/>
        <v>33702.5</v>
      </c>
      <c r="E15" s="26"/>
      <c r="F15" s="27"/>
      <c r="G15" s="28">
        <f t="shared" si="1"/>
        <v>0</v>
      </c>
      <c r="H15" s="29"/>
      <c r="X15" s="15"/>
    </row>
    <row r="16" spans="1:24" s="1" customFormat="1" ht="41.4" customHeight="1" thickBot="1" x14ac:dyDescent="0.35">
      <c r="A16" s="10" t="s">
        <v>2</v>
      </c>
      <c r="B16" s="34">
        <f>SUM(B4:B15)</f>
        <v>962301</v>
      </c>
      <c r="C16" s="35">
        <f>SUM(C4:C15)</f>
        <v>323775.5</v>
      </c>
      <c r="D16" s="35">
        <f t="shared" ref="D16:H16" si="2">SUM(D4:D15)</f>
        <v>1286076.5</v>
      </c>
      <c r="E16" s="34">
        <f t="shared" si="2"/>
        <v>109902.5</v>
      </c>
      <c r="F16" s="35">
        <f t="shared" si="2"/>
        <v>6975</v>
      </c>
      <c r="G16" s="35">
        <f>SUM(G4:G15)</f>
        <v>116877.5</v>
      </c>
      <c r="H16" s="35">
        <f t="shared" si="2"/>
        <v>-163591</v>
      </c>
    </row>
    <row r="17" spans="1:13" s="1" customFormat="1" ht="37.5" customHeight="1" thickBot="1" x14ac:dyDescent="0.35">
      <c r="A17" s="17" t="s">
        <v>9</v>
      </c>
      <c r="B17" s="18"/>
      <c r="C17" s="19"/>
      <c r="D17" s="7">
        <f>SUM(D4:D7)</f>
        <v>280468.5</v>
      </c>
      <c r="E17" s="11"/>
      <c r="F17" s="11"/>
      <c r="G17" s="12">
        <f>G16</f>
        <v>116877.5</v>
      </c>
      <c r="H17" s="13">
        <f>(G17-D17)/D17</f>
        <v>-0.58327762297726837</v>
      </c>
    </row>
    <row r="18" spans="1:13" s="1" customFormat="1" ht="15.75" customHeight="1" x14ac:dyDescent="0.3">
      <c r="A18" s="8"/>
      <c r="B18" s="8"/>
      <c r="C18" s="8"/>
    </row>
    <row r="19" spans="1:13" ht="35.4" customHeight="1" x14ac:dyDescent="0.3">
      <c r="A19" s="16" t="s">
        <v>10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16.5" customHeight="1" x14ac:dyDescent="0.3">
      <c r="A20" s="5"/>
      <c r="B20" s="5"/>
      <c r="C20" s="5"/>
      <c r="D20" s="6"/>
      <c r="E20" s="6"/>
      <c r="F20" s="6"/>
      <c r="G20" s="6"/>
      <c r="H20" s="6"/>
    </row>
    <row r="21" spans="1:13" x14ac:dyDescent="0.3">
      <c r="A21" s="6"/>
      <c r="B21" s="6"/>
      <c r="C21" s="6"/>
    </row>
  </sheetData>
  <mergeCells count="7">
    <mergeCell ref="A19:M19"/>
    <mergeCell ref="A17:C17"/>
    <mergeCell ref="A1:H1"/>
    <mergeCell ref="A2:A3"/>
    <mergeCell ref="B2:D2"/>
    <mergeCell ref="E2:G2"/>
    <mergeCell ref="H2:H3"/>
  </mergeCells>
  <phoneticPr fontId="2" type="noConversion"/>
  <pageMargins left="0.27559055118110237" right="0.19685039370078741" top="0.74803149606299213" bottom="0.9055118110236221" header="0.55118110236220474" footer="0.70866141732283472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比較-108.109觀光人數統計總表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user002</cp:lastModifiedBy>
  <cp:lastPrinted>2020-06-12T08:59:19Z</cp:lastPrinted>
  <dcterms:created xsi:type="dcterms:W3CDTF">2011-06-29T03:07:29Z</dcterms:created>
  <dcterms:modified xsi:type="dcterms:W3CDTF">2020-06-16T14:07:34Z</dcterms:modified>
</cp:coreProperties>
</file>