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84" yWindow="252" windowWidth="18600" windowHeight="7008"/>
  </bookViews>
  <sheets>
    <sheet name="平衡表0" sheetId="1" r:id="rId1"/>
  </sheets>
  <externalReferences>
    <externalReference r:id="rId2"/>
  </externalReferences>
  <definedNames>
    <definedName name="_xlnm.Print_Area" localSheetId="0">平衡表0!$A$1:$Q$30</definedName>
  </definedNames>
  <calcPr calcId="125725"/>
</workbook>
</file>

<file path=xl/calcChain.xml><?xml version="1.0" encoding="utf-8"?>
<calcChain xmlns="http://schemas.openxmlformats.org/spreadsheetml/2006/main">
  <c r="N16" i="1"/>
  <c r="M16"/>
  <c r="K16"/>
  <c r="I16"/>
  <c r="K15"/>
  <c r="K14" s="1"/>
  <c r="I15"/>
  <c r="M15" s="1"/>
  <c r="N15" s="1"/>
  <c r="I14"/>
  <c r="F14"/>
  <c r="D13"/>
  <c r="B13"/>
  <c r="F13" s="1"/>
  <c r="F12"/>
  <c r="G12" s="1"/>
  <c r="M11"/>
  <c r="D11"/>
  <c r="B11"/>
  <c r="F11" s="1"/>
  <c r="G11" s="1"/>
  <c r="M10"/>
  <c r="D10"/>
  <c r="B10"/>
  <c r="F10" s="1"/>
  <c r="G10" s="1"/>
  <c r="K9"/>
  <c r="I9"/>
  <c r="M9" s="1"/>
  <c r="B9"/>
  <c r="K8"/>
  <c r="I8"/>
  <c r="M8" s="1"/>
  <c r="B8"/>
  <c r="I7"/>
  <c r="K13" l="1"/>
  <c r="F9"/>
  <c r="G9" s="1"/>
  <c r="M14"/>
  <c r="N14" s="1"/>
  <c r="I13"/>
  <c r="B7"/>
  <c r="K7"/>
  <c r="D9"/>
  <c r="B29" l="1"/>
  <c r="K29"/>
  <c r="I12"/>
  <c r="M13"/>
  <c r="N13" s="1"/>
  <c r="K12"/>
  <c r="D8"/>
  <c r="M7"/>
  <c r="L11" l="1"/>
  <c r="L10"/>
  <c r="L29"/>
  <c r="L9"/>
  <c r="L15"/>
  <c r="L16"/>
  <c r="L14"/>
  <c r="L8"/>
  <c r="C14"/>
  <c r="C29"/>
  <c r="C12"/>
  <c r="C10"/>
  <c r="C11"/>
  <c r="C9"/>
  <c r="C13"/>
  <c r="C8"/>
  <c r="L13"/>
  <c r="L7"/>
  <c r="D7"/>
  <c r="F8"/>
  <c r="G8" s="1"/>
  <c r="M12"/>
  <c r="N12" s="1"/>
  <c r="J12"/>
  <c r="I29"/>
  <c r="L12"/>
  <c r="C7"/>
  <c r="J8" l="1"/>
  <c r="J16"/>
  <c r="J10"/>
  <c r="J7"/>
  <c r="J29"/>
  <c r="J14"/>
  <c r="M29"/>
  <c r="N29" s="1"/>
  <c r="J15"/>
  <c r="J9"/>
  <c r="J13"/>
  <c r="D29"/>
  <c r="E7"/>
  <c r="F7"/>
  <c r="G7" s="1"/>
  <c r="E14" l="1"/>
  <c r="E29"/>
  <c r="E13"/>
  <c r="E12"/>
  <c r="E10"/>
  <c r="E11"/>
  <c r="E9"/>
  <c r="F29"/>
  <c r="G29" s="1"/>
  <c r="E8"/>
</calcChain>
</file>

<file path=xl/sharedStrings.xml><?xml version="1.0" encoding="utf-8"?>
<sst xmlns="http://schemas.openxmlformats.org/spreadsheetml/2006/main" count="47" uniqueCount="31">
  <si>
    <t>澎湖縣白</t>
    <phoneticPr fontId="4" type="noConversion"/>
  </si>
  <si>
    <t>沙鄉公所</t>
    <phoneticPr fontId="4" type="noConversion"/>
  </si>
  <si>
    <t>林加由</t>
    <phoneticPr fontId="4" type="noConversion"/>
  </si>
  <si>
    <t>基金</t>
  </si>
  <si>
    <t>平　衡</t>
    <phoneticPr fontId="4" type="noConversion"/>
  </si>
  <si>
    <t>　表</t>
    <phoneticPr fontId="4" type="noConversion"/>
  </si>
  <si>
    <t>中華民國102</t>
    <phoneticPr fontId="4" type="noConversion"/>
  </si>
  <si>
    <t>年12月31日</t>
  </si>
  <si>
    <t>科   目</t>
    <phoneticPr fontId="4" type="noConversion"/>
  </si>
  <si>
    <t>本年度決算數</t>
    <phoneticPr fontId="4" type="noConversion"/>
  </si>
  <si>
    <t>上年度決算數</t>
    <phoneticPr fontId="4" type="noConversion"/>
  </si>
  <si>
    <t>比較增減</t>
    <phoneticPr fontId="4" type="noConversion"/>
  </si>
  <si>
    <t>金  額</t>
    <phoneticPr fontId="4" type="noConversion"/>
  </si>
  <si>
    <t>％</t>
    <phoneticPr fontId="4" type="noConversion"/>
  </si>
  <si>
    <t>%</t>
  </si>
  <si>
    <t>資產</t>
    <phoneticPr fontId="4" type="noConversion"/>
  </si>
  <si>
    <t>負債</t>
    <phoneticPr fontId="4" type="noConversion"/>
  </si>
  <si>
    <t>流動資產</t>
    <phoneticPr fontId="4" type="noConversion"/>
  </si>
  <si>
    <t>流動負債</t>
    <phoneticPr fontId="4" type="noConversion"/>
  </si>
  <si>
    <t>現金</t>
    <phoneticPr fontId="4" type="noConversion"/>
  </si>
  <si>
    <t>應付款項</t>
    <phoneticPr fontId="4" type="noConversion"/>
  </si>
  <si>
    <t>銀行存款</t>
    <phoneticPr fontId="4" type="noConversion"/>
  </si>
  <si>
    <t>其他應付款</t>
    <phoneticPr fontId="4" type="noConversion"/>
  </si>
  <si>
    <t>短期投資</t>
    <phoneticPr fontId="4" type="noConversion"/>
  </si>
  <si>
    <t>可轉讓定期存單</t>
    <phoneticPr fontId="4" type="noConversion"/>
  </si>
  <si>
    <t>基金餘額</t>
    <phoneticPr fontId="4" type="noConversion"/>
  </si>
  <si>
    <t>應收款項</t>
    <phoneticPr fontId="4" type="noConversion"/>
  </si>
  <si>
    <t>應收利息</t>
    <phoneticPr fontId="4" type="noConversion"/>
  </si>
  <si>
    <t>累積餘額</t>
    <phoneticPr fontId="4" type="noConversion"/>
  </si>
  <si>
    <t>本期賸餘</t>
    <phoneticPr fontId="4" type="noConversion"/>
  </si>
  <si>
    <t>合　　　　　計</t>
    <phoneticPr fontId="4" type="noConversion"/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</si>
</sst>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76" formatCode="_-* #,##0_-;\-* #,##0_-;_-* &quot;-&quot;??_-;_-@_-"/>
  </numFmts>
  <fonts count="9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u/>
      <sz val="20"/>
      <name val="標楷體"/>
      <family val="4"/>
      <charset val="136"/>
    </font>
    <font>
      <sz val="9"/>
      <name val="標楷體"/>
      <family val="2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6"/>
      <name val="標楷體"/>
      <family val="4"/>
      <charset val="136"/>
    </font>
    <font>
      <b/>
      <sz val="14"/>
      <name val="標楷體"/>
      <family val="4"/>
      <charset val="136"/>
    </font>
    <font>
      <sz val="1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176" fontId="2" fillId="0" borderId="0" xfId="1" applyNumberFormat="1" applyFont="1" applyFill="1" applyAlignment="1">
      <alignment horizontal="right"/>
    </xf>
    <xf numFmtId="176" fontId="2" fillId="0" borderId="0" xfId="1" applyNumberFormat="1" applyFont="1" applyFill="1" applyAlignment="1">
      <alignment horizontal="left"/>
    </xf>
    <xf numFmtId="176" fontId="2" fillId="0" borderId="0" xfId="1" applyNumberFormat="1" applyFont="1" applyFill="1" applyAlignment="1"/>
    <xf numFmtId="0" fontId="5" fillId="0" borderId="0" xfId="0" applyFont="1" applyFill="1"/>
    <xf numFmtId="176" fontId="2" fillId="0" borderId="0" xfId="1" applyNumberFormat="1" applyFont="1" applyFill="1" applyAlignment="1">
      <alignment horizontal="left"/>
    </xf>
    <xf numFmtId="176" fontId="6" fillId="0" borderId="1" xfId="1" applyNumberFormat="1" applyFont="1" applyFill="1" applyBorder="1" applyAlignment="1">
      <alignment horizontal="right"/>
    </xf>
    <xf numFmtId="176" fontId="6" fillId="0" borderId="1" xfId="1" applyNumberFormat="1" applyFont="1" applyFill="1" applyBorder="1" applyAlignment="1">
      <alignment horizontal="left"/>
    </xf>
    <xf numFmtId="176" fontId="6" fillId="0" borderId="1" xfId="1" applyNumberFormat="1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176" fontId="5" fillId="0" borderId="3" xfId="1" applyNumberFormat="1" applyFont="1" applyFill="1" applyBorder="1" applyAlignment="1">
      <alignment horizontal="center" vertical="center"/>
    </xf>
    <xf numFmtId="43" fontId="5" fillId="0" borderId="3" xfId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6" fontId="5" fillId="0" borderId="4" xfId="1" applyNumberFormat="1" applyFont="1" applyFill="1" applyBorder="1" applyAlignment="1">
      <alignment horizontal="center" vertical="center"/>
    </xf>
    <xf numFmtId="43" fontId="5" fillId="0" borderId="3" xfId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2" xfId="0" applyFont="1" applyFill="1" applyBorder="1"/>
    <xf numFmtId="176" fontId="8" fillId="0" borderId="2" xfId="1" applyNumberFormat="1" applyFont="1" applyFill="1" applyBorder="1"/>
    <xf numFmtId="43" fontId="8" fillId="0" borderId="2" xfId="1" applyFont="1" applyFill="1" applyBorder="1"/>
    <xf numFmtId="176" fontId="8" fillId="0" borderId="6" xfId="1" applyNumberFormat="1" applyFont="1" applyFill="1" applyBorder="1"/>
    <xf numFmtId="0" fontId="1" fillId="0" borderId="0" xfId="0" applyFont="1" applyFill="1"/>
    <xf numFmtId="0" fontId="5" fillId="0" borderId="5" xfId="0" applyFont="1" applyFill="1" applyBorder="1"/>
    <xf numFmtId="176" fontId="8" fillId="0" borderId="5" xfId="1" applyNumberFormat="1" applyFont="1" applyFill="1" applyBorder="1"/>
    <xf numFmtId="43" fontId="8" fillId="0" borderId="5" xfId="1" applyFont="1" applyFill="1" applyBorder="1"/>
    <xf numFmtId="176" fontId="8" fillId="0" borderId="7" xfId="1" applyNumberFormat="1" applyFont="1" applyFill="1" applyBorder="1"/>
    <xf numFmtId="0" fontId="5" fillId="0" borderId="5" xfId="0" applyFont="1" applyFill="1" applyBorder="1" applyAlignment="1">
      <alignment horizontal="left" indent="1"/>
    </xf>
    <xf numFmtId="0" fontId="5" fillId="0" borderId="5" xfId="0" applyFont="1" applyFill="1" applyBorder="1" applyAlignment="1">
      <alignment horizontal="left" indent="2"/>
    </xf>
    <xf numFmtId="0" fontId="5" fillId="0" borderId="5" xfId="0" applyFont="1" applyFill="1" applyBorder="1" applyAlignment="1">
      <alignment horizontal="left" wrapText="1" indent="2"/>
    </xf>
    <xf numFmtId="0" fontId="7" fillId="0" borderId="5" xfId="0" applyFont="1" applyFill="1" applyBorder="1"/>
    <xf numFmtId="0" fontId="5" fillId="0" borderId="5" xfId="0" applyFont="1" applyFill="1" applyBorder="1" applyAlignment="1">
      <alignment horizontal="center"/>
    </xf>
    <xf numFmtId="43" fontId="8" fillId="0" borderId="5" xfId="1" applyNumberFormat="1" applyFont="1" applyFill="1" applyBorder="1"/>
    <xf numFmtId="0" fontId="5" fillId="0" borderId="4" xfId="0" applyFont="1" applyFill="1" applyBorder="1"/>
    <xf numFmtId="176" fontId="8" fillId="0" borderId="4" xfId="1" applyNumberFormat="1" applyFont="1" applyFill="1" applyBorder="1"/>
    <xf numFmtId="176" fontId="8" fillId="0" borderId="8" xfId="1" applyNumberFormat="1" applyFont="1" applyFill="1" applyBorder="1"/>
    <xf numFmtId="43" fontId="8" fillId="0" borderId="4" xfId="1" applyFont="1" applyFill="1" applyBorder="1"/>
    <xf numFmtId="176" fontId="8" fillId="0" borderId="9" xfId="1" applyNumberFormat="1" applyFont="1" applyFill="1" applyBorder="1"/>
    <xf numFmtId="176" fontId="1" fillId="0" borderId="0" xfId="1" applyNumberFormat="1" applyFont="1" applyFill="1"/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137160</xdr:colOff>
      <xdr:row>2</xdr:row>
      <xdr:rowOff>323850</xdr:rowOff>
    </xdr:from>
    <xdr:to>
      <xdr:col>13</xdr:col>
      <xdr:colOff>451424</xdr:colOff>
      <xdr:row>3</xdr:row>
      <xdr:rowOff>217170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9745980" y="1040130"/>
          <a:ext cx="1160084" cy="25146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TW" altLang="en-US" sz="1200" b="0" i="0" strike="noStrike">
              <a:solidFill>
                <a:srgbClr val="000000"/>
              </a:solidFill>
              <a:latin typeface="標楷體"/>
              <a:ea typeface="標楷體"/>
            </a:rPr>
            <a:t>單位</a:t>
          </a:r>
          <a:r>
            <a:rPr lang="en-US" altLang="zh-TW" sz="1200" b="0" i="0" strike="noStrike">
              <a:solidFill>
                <a:srgbClr val="000000"/>
              </a:solidFill>
              <a:latin typeface="標楷體"/>
              <a:ea typeface="標楷體"/>
            </a:rPr>
            <a:t>:</a:t>
          </a:r>
          <a:r>
            <a:rPr lang="zh-TW" altLang="en-US" sz="1200" b="0" i="0" strike="noStrike">
              <a:solidFill>
                <a:srgbClr val="000000"/>
              </a:solidFill>
              <a:latin typeface="標楷體"/>
              <a:ea typeface="標楷體"/>
            </a:rPr>
            <a:t>新臺幣元</a:t>
          </a:r>
        </a:p>
      </xdr:txBody>
    </xdr:sp>
    <xdr:clientData/>
  </xdr:twoCellAnchor>
  <xdr:twoCellAnchor>
    <xdr:from>
      <xdr:col>0</xdr:col>
      <xdr:colOff>68580</xdr:colOff>
      <xdr:row>0</xdr:row>
      <xdr:rowOff>66675</xdr:rowOff>
    </xdr:from>
    <xdr:to>
      <xdr:col>0</xdr:col>
      <xdr:colOff>548640</xdr:colOff>
      <xdr:row>0</xdr:row>
      <xdr:rowOff>340995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8580" y="66675"/>
          <a:ext cx="480060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~  4  ~</a:t>
          </a:r>
        </a:p>
      </xdr:txBody>
    </xdr:sp>
    <xdr:clientData/>
  </xdr:twoCellAnchor>
  <xdr:twoCellAnchor>
    <xdr:from>
      <xdr:col>13</xdr:col>
      <xdr:colOff>196215</xdr:colOff>
      <xdr:row>0</xdr:row>
      <xdr:rowOff>28575</xdr:rowOff>
    </xdr:from>
    <xdr:to>
      <xdr:col>13</xdr:col>
      <xdr:colOff>676275</xdr:colOff>
      <xdr:row>0</xdr:row>
      <xdr:rowOff>302895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650855" y="28575"/>
          <a:ext cx="480060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~  5  ~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373;&#23792;&#37528;&#23560;&#29992;/102&#24180;&#32317;&#38928;&#31639;/&#26519;&#21152;&#30001;/102&#24180;&#26519;&#21152;&#30001;&#27770;&#3163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0"/>
      <sheetName val="目次0"/>
      <sheetName val="總說明0"/>
      <sheetName val="基金來源用途及餘絀決算表0"/>
      <sheetName val="現金流量決算表0"/>
      <sheetName val="平衡表0"/>
      <sheetName val="基金來源明細表0"/>
      <sheetName val="基金用途明細表0"/>
      <sheetName val="業務計畫執行績效摘要表0"/>
      <sheetName val="各項費用彙計表0"/>
      <sheetName val="封底0"/>
      <sheetName val="名冊"/>
    </sheetNames>
    <sheetDataSet>
      <sheetData sheetId="0"/>
      <sheetData sheetId="1"/>
      <sheetData sheetId="2"/>
      <sheetData sheetId="3">
        <row r="13">
          <cell r="D13">
            <v>-26164</v>
          </cell>
          <cell r="H13">
            <v>-38923</v>
          </cell>
        </row>
        <row r="14">
          <cell r="D14">
            <v>200909786</v>
          </cell>
          <cell r="H14">
            <v>200948709</v>
          </cell>
        </row>
      </sheetData>
      <sheetData sheetId="4">
        <row r="29">
          <cell r="C29">
            <v>409786</v>
          </cell>
        </row>
        <row r="31">
          <cell r="C31">
            <v>383622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tabSelected="1" zoomScaleNormal="100" workbookViewId="0">
      <selection activeCell="K29" sqref="K29"/>
    </sheetView>
  </sheetViews>
  <sheetFormatPr defaultColWidth="9" defaultRowHeight="16.2"/>
  <cols>
    <col min="1" max="1" width="17.88671875" style="4" customWidth="1"/>
    <col min="2" max="2" width="11.21875" style="36" customWidth="1"/>
    <col min="3" max="3" width="7.109375" style="36" customWidth="1"/>
    <col min="4" max="4" width="12.88671875" style="36" customWidth="1"/>
    <col min="5" max="5" width="7.109375" style="36" customWidth="1"/>
    <col min="6" max="6" width="12.33203125" style="36" customWidth="1"/>
    <col min="7" max="7" width="11.77734375" style="36" customWidth="1"/>
    <col min="8" max="8" width="19.109375" style="4" customWidth="1"/>
    <col min="9" max="9" width="13.21875" style="36" customWidth="1"/>
    <col min="10" max="10" width="7.109375" style="36" customWidth="1"/>
    <col min="11" max="11" width="13.21875" style="36" customWidth="1"/>
    <col min="12" max="12" width="7.109375" style="36" customWidth="1"/>
    <col min="13" max="13" width="12.33203125" style="36" customWidth="1"/>
    <col min="14" max="14" width="10.33203125" style="36" customWidth="1"/>
    <col min="15" max="17" width="9" style="20" hidden="1" customWidth="1"/>
    <col min="18" max="16384" width="9" style="20"/>
  </cols>
  <sheetData>
    <row r="1" spans="1:17" s="4" customFormat="1" ht="28.2">
      <c r="A1" s="1" t="s">
        <v>0</v>
      </c>
      <c r="B1" s="1"/>
      <c r="C1" s="1"/>
      <c r="D1" s="1"/>
      <c r="E1" s="1"/>
      <c r="F1" s="1"/>
      <c r="G1" s="1"/>
      <c r="H1" s="2" t="s">
        <v>1</v>
      </c>
      <c r="I1" s="2"/>
      <c r="J1" s="2"/>
      <c r="K1" s="2"/>
      <c r="L1" s="2"/>
      <c r="M1" s="2"/>
      <c r="N1" s="2"/>
      <c r="O1" s="3"/>
      <c r="P1" s="3"/>
    </row>
    <row r="2" spans="1:17" s="4" customFormat="1" ht="28.2">
      <c r="A2" s="1" t="s">
        <v>2</v>
      </c>
      <c r="B2" s="1"/>
      <c r="C2" s="1"/>
      <c r="D2" s="1"/>
      <c r="E2" s="1"/>
      <c r="F2" s="1"/>
      <c r="G2" s="1"/>
      <c r="H2" s="5" t="s">
        <v>3</v>
      </c>
      <c r="I2" s="5"/>
      <c r="J2" s="5"/>
      <c r="K2" s="5"/>
      <c r="L2" s="5"/>
      <c r="M2" s="5"/>
      <c r="N2" s="5"/>
      <c r="O2" s="3"/>
      <c r="P2" s="3"/>
    </row>
    <row r="3" spans="1:17" s="4" customFormat="1" ht="28.2">
      <c r="A3" s="1" t="s">
        <v>4</v>
      </c>
      <c r="B3" s="1"/>
      <c r="C3" s="1"/>
      <c r="D3" s="1"/>
      <c r="E3" s="1"/>
      <c r="F3" s="1"/>
      <c r="G3" s="1"/>
      <c r="H3" s="2" t="s">
        <v>5</v>
      </c>
      <c r="I3" s="2"/>
      <c r="J3" s="2"/>
      <c r="K3" s="2"/>
      <c r="L3" s="2"/>
      <c r="M3" s="2"/>
      <c r="N3" s="2"/>
      <c r="O3" s="3"/>
      <c r="P3" s="3"/>
    </row>
    <row r="4" spans="1:17" s="4" customFormat="1" ht="22.2">
      <c r="A4" s="6" t="s">
        <v>6</v>
      </c>
      <c r="B4" s="6"/>
      <c r="C4" s="6"/>
      <c r="D4" s="6"/>
      <c r="E4" s="6"/>
      <c r="F4" s="6"/>
      <c r="G4" s="6"/>
      <c r="H4" s="7" t="s">
        <v>7</v>
      </c>
      <c r="I4" s="7"/>
      <c r="J4" s="7"/>
      <c r="K4" s="7"/>
      <c r="L4" s="7"/>
      <c r="M4" s="7"/>
      <c r="N4" s="7"/>
      <c r="O4" s="8"/>
      <c r="P4" s="8"/>
      <c r="Q4" s="8"/>
    </row>
    <row r="5" spans="1:17" s="4" customFormat="1" ht="18.75" customHeight="1">
      <c r="A5" s="9" t="s">
        <v>8</v>
      </c>
      <c r="B5" s="10" t="s">
        <v>9</v>
      </c>
      <c r="C5" s="10"/>
      <c r="D5" s="10" t="s">
        <v>10</v>
      </c>
      <c r="E5" s="10"/>
      <c r="F5" s="11" t="s">
        <v>11</v>
      </c>
      <c r="G5" s="11"/>
      <c r="H5" s="9" t="s">
        <v>8</v>
      </c>
      <c r="I5" s="10" t="s">
        <v>9</v>
      </c>
      <c r="J5" s="10"/>
      <c r="K5" s="10" t="s">
        <v>10</v>
      </c>
      <c r="L5" s="10"/>
      <c r="M5" s="11" t="s">
        <v>11</v>
      </c>
      <c r="N5" s="11"/>
    </row>
    <row r="6" spans="1:17" s="4" customFormat="1" ht="18.75" customHeight="1">
      <c r="A6" s="12"/>
      <c r="B6" s="13" t="s">
        <v>12</v>
      </c>
      <c r="C6" s="13" t="s">
        <v>13</v>
      </c>
      <c r="D6" s="13" t="s">
        <v>12</v>
      </c>
      <c r="E6" s="13" t="s">
        <v>13</v>
      </c>
      <c r="F6" s="13" t="s">
        <v>12</v>
      </c>
      <c r="G6" s="14" t="s">
        <v>14</v>
      </c>
      <c r="H6" s="15"/>
      <c r="I6" s="13" t="s">
        <v>12</v>
      </c>
      <c r="J6" s="13" t="s">
        <v>13</v>
      </c>
      <c r="K6" s="13" t="s">
        <v>12</v>
      </c>
      <c r="L6" s="13" t="s">
        <v>13</v>
      </c>
      <c r="M6" s="13" t="s">
        <v>12</v>
      </c>
      <c r="N6" s="14" t="s">
        <v>14</v>
      </c>
    </row>
    <row r="7" spans="1:17" ht="24.9" customHeight="1">
      <c r="A7" s="16" t="s">
        <v>15</v>
      </c>
      <c r="B7" s="17">
        <f>B8</f>
        <v>200883622</v>
      </c>
      <c r="C7" s="18">
        <f t="shared" ref="C7:C14" si="0">+B7/$B$29*100</f>
        <v>100</v>
      </c>
      <c r="D7" s="17">
        <f>D8</f>
        <v>200909786</v>
      </c>
      <c r="E7" s="18">
        <f>+D7/$D$29*100</f>
        <v>100</v>
      </c>
      <c r="F7" s="17">
        <f>+B7-D7</f>
        <v>-26164</v>
      </c>
      <c r="G7" s="18">
        <f t="shared" ref="G7:G12" si="1">+F7/D7*100</f>
        <v>-1.3022760374648947E-2</v>
      </c>
      <c r="H7" s="16" t="s">
        <v>16</v>
      </c>
      <c r="I7" s="19">
        <f>SUM(I8)</f>
        <v>0</v>
      </c>
      <c r="J7" s="18">
        <f>+I7/$I$29*100</f>
        <v>0</v>
      </c>
      <c r="K7" s="17">
        <f>SUM(K8)</f>
        <v>0</v>
      </c>
      <c r="L7" s="18">
        <f t="shared" ref="L7:L16" si="2">+K7/$K$29*100</f>
        <v>0</v>
      </c>
      <c r="M7" s="17">
        <f t="shared" ref="M7:M12" si="3">+I7-K7</f>
        <v>0</v>
      </c>
      <c r="N7" s="18"/>
    </row>
    <row r="8" spans="1:17" ht="24.9" customHeight="1">
      <c r="A8" s="21" t="s">
        <v>17</v>
      </c>
      <c r="B8" s="22">
        <f>B9+B11+B13</f>
        <v>200883622</v>
      </c>
      <c r="C8" s="23">
        <f t="shared" si="0"/>
        <v>100</v>
      </c>
      <c r="D8" s="22">
        <f>D9+D11+D13</f>
        <v>200909786</v>
      </c>
      <c r="E8" s="23">
        <f>+D8/$D$29*100</f>
        <v>100</v>
      </c>
      <c r="F8" s="22">
        <f t="shared" ref="F8:F14" si="4">+B8-D8</f>
        <v>-26164</v>
      </c>
      <c r="G8" s="23">
        <f t="shared" si="1"/>
        <v>-1.3022760374648947E-2</v>
      </c>
      <c r="H8" s="21" t="s">
        <v>18</v>
      </c>
      <c r="I8" s="24">
        <f>SUM(I9)</f>
        <v>0</v>
      </c>
      <c r="J8" s="23">
        <f>+I8/$I$29*100</f>
        <v>0</v>
      </c>
      <c r="K8" s="22">
        <f>SUM(K9)</f>
        <v>0</v>
      </c>
      <c r="L8" s="23">
        <f t="shared" si="2"/>
        <v>0</v>
      </c>
      <c r="M8" s="22">
        <f t="shared" si="3"/>
        <v>0</v>
      </c>
      <c r="N8" s="23"/>
    </row>
    <row r="9" spans="1:17" ht="24.9" customHeight="1">
      <c r="A9" s="25" t="s">
        <v>19</v>
      </c>
      <c r="B9" s="22">
        <f>B10</f>
        <v>383622</v>
      </c>
      <c r="C9" s="23">
        <f t="shared" si="0"/>
        <v>0.19096728552614409</v>
      </c>
      <c r="D9" s="22">
        <f>D10</f>
        <v>409786</v>
      </c>
      <c r="E9" s="23">
        <f t="shared" ref="E9:E14" si="5">+D9/$D$29*100</f>
        <v>0.20396517668880501</v>
      </c>
      <c r="F9" s="22">
        <f t="shared" si="4"/>
        <v>-26164</v>
      </c>
      <c r="G9" s="23">
        <f t="shared" si="1"/>
        <v>-6.3847959666752887</v>
      </c>
      <c r="H9" s="25" t="s">
        <v>20</v>
      </c>
      <c r="I9" s="24">
        <f>I10</f>
        <v>0</v>
      </c>
      <c r="J9" s="23">
        <f>+I9/$I$29*100</f>
        <v>0</v>
      </c>
      <c r="K9" s="22">
        <f>K10</f>
        <v>0</v>
      </c>
      <c r="L9" s="23">
        <f t="shared" si="2"/>
        <v>0</v>
      </c>
      <c r="M9" s="22">
        <f t="shared" si="3"/>
        <v>0</v>
      </c>
      <c r="N9" s="23"/>
    </row>
    <row r="10" spans="1:17" ht="24.9" customHeight="1">
      <c r="A10" s="26" t="s">
        <v>21</v>
      </c>
      <c r="B10" s="22">
        <f>+[1]現金流量決算表0!C31</f>
        <v>383622</v>
      </c>
      <c r="C10" s="23">
        <f t="shared" si="0"/>
        <v>0.19096728552614409</v>
      </c>
      <c r="D10" s="22">
        <f>+[1]現金流量決算表0!C29</f>
        <v>409786</v>
      </c>
      <c r="E10" s="23">
        <f t="shared" si="5"/>
        <v>0.20396517668880501</v>
      </c>
      <c r="F10" s="22">
        <f t="shared" si="4"/>
        <v>-26164</v>
      </c>
      <c r="G10" s="23">
        <f t="shared" si="1"/>
        <v>-6.3847959666752887</v>
      </c>
      <c r="H10" s="26" t="s">
        <v>22</v>
      </c>
      <c r="I10" s="24">
        <v>0</v>
      </c>
      <c r="J10" s="23">
        <f>+I10/$I$29*100</f>
        <v>0</v>
      </c>
      <c r="K10" s="22">
        <v>0</v>
      </c>
      <c r="L10" s="23">
        <f t="shared" si="2"/>
        <v>0</v>
      </c>
      <c r="M10" s="22">
        <f t="shared" si="3"/>
        <v>0</v>
      </c>
      <c r="N10" s="23"/>
    </row>
    <row r="11" spans="1:17" ht="24.9" customHeight="1">
      <c r="A11" s="25" t="s">
        <v>23</v>
      </c>
      <c r="B11" s="22">
        <f>B12</f>
        <v>200500000</v>
      </c>
      <c r="C11" s="23">
        <f t="shared" si="0"/>
        <v>99.809032714473858</v>
      </c>
      <c r="D11" s="22">
        <f>D12</f>
        <v>200500000</v>
      </c>
      <c r="E11" s="23">
        <f t="shared" si="5"/>
        <v>99.796034823311203</v>
      </c>
      <c r="F11" s="22">
        <f t="shared" si="4"/>
        <v>0</v>
      </c>
      <c r="G11" s="23">
        <f t="shared" si="1"/>
        <v>0</v>
      </c>
      <c r="H11" s="21"/>
      <c r="I11" s="24"/>
      <c r="J11" s="23"/>
      <c r="K11" s="22"/>
      <c r="L11" s="23">
        <f t="shared" si="2"/>
        <v>0</v>
      </c>
      <c r="M11" s="22">
        <f t="shared" si="3"/>
        <v>0</v>
      </c>
      <c r="N11" s="23"/>
    </row>
    <row r="12" spans="1:17" ht="36.75" customHeight="1">
      <c r="A12" s="27" t="s">
        <v>24</v>
      </c>
      <c r="B12" s="22">
        <v>200500000</v>
      </c>
      <c r="C12" s="23">
        <f t="shared" si="0"/>
        <v>99.809032714473858</v>
      </c>
      <c r="D12" s="22">
        <v>200500000</v>
      </c>
      <c r="E12" s="23">
        <f t="shared" si="5"/>
        <v>99.796034823311203</v>
      </c>
      <c r="F12" s="22">
        <f t="shared" si="4"/>
        <v>0</v>
      </c>
      <c r="G12" s="23">
        <f t="shared" si="1"/>
        <v>0</v>
      </c>
      <c r="H12" s="28" t="s">
        <v>25</v>
      </c>
      <c r="I12" s="24">
        <f>SUM(I13)</f>
        <v>200883622</v>
      </c>
      <c r="J12" s="23">
        <f>+I12/$I$29*100</f>
        <v>100</v>
      </c>
      <c r="K12" s="22">
        <f>SUM(K13)</f>
        <v>200909786</v>
      </c>
      <c r="L12" s="23">
        <f t="shared" si="2"/>
        <v>100</v>
      </c>
      <c r="M12" s="22">
        <f t="shared" si="3"/>
        <v>-26164</v>
      </c>
      <c r="N12" s="23">
        <f>+M12/K12*100</f>
        <v>-1.3022760374648947E-2</v>
      </c>
    </row>
    <row r="13" spans="1:17" ht="24.9" customHeight="1">
      <c r="A13" s="25" t="s">
        <v>26</v>
      </c>
      <c r="B13" s="22">
        <f>B14</f>
        <v>0</v>
      </c>
      <c r="C13" s="23">
        <f t="shared" si="0"/>
        <v>0</v>
      </c>
      <c r="D13" s="22">
        <f>D14</f>
        <v>0</v>
      </c>
      <c r="E13" s="23">
        <f t="shared" si="5"/>
        <v>0</v>
      </c>
      <c r="F13" s="22">
        <f t="shared" si="4"/>
        <v>0</v>
      </c>
      <c r="G13" s="23"/>
      <c r="H13" s="21" t="s">
        <v>25</v>
      </c>
      <c r="I13" s="24">
        <f>SUM(I14)</f>
        <v>200883622</v>
      </c>
      <c r="J13" s="23">
        <f>+I13/$I$29*100</f>
        <v>100</v>
      </c>
      <c r="K13" s="22">
        <f>SUM(K14)</f>
        <v>200909786</v>
      </c>
      <c r="L13" s="23">
        <f t="shared" si="2"/>
        <v>100</v>
      </c>
      <c r="M13" s="22">
        <f>+I13-K13</f>
        <v>-26164</v>
      </c>
      <c r="N13" s="23">
        <f>+M13/K13*100</f>
        <v>-1.3022760374648947E-2</v>
      </c>
    </row>
    <row r="14" spans="1:17" ht="24.9" customHeight="1">
      <c r="A14" s="26" t="s">
        <v>27</v>
      </c>
      <c r="B14" s="22"/>
      <c r="C14" s="23">
        <f t="shared" si="0"/>
        <v>0</v>
      </c>
      <c r="D14" s="22"/>
      <c r="E14" s="23">
        <f t="shared" si="5"/>
        <v>0</v>
      </c>
      <c r="F14" s="22">
        <f t="shared" si="4"/>
        <v>0</v>
      </c>
      <c r="G14" s="23"/>
      <c r="H14" s="25" t="s">
        <v>25</v>
      </c>
      <c r="I14" s="24">
        <f>SUM(I15:I16)</f>
        <v>200883622</v>
      </c>
      <c r="J14" s="23">
        <f>+I14/$I$29*100</f>
        <v>100</v>
      </c>
      <c r="K14" s="22">
        <f>SUM(K15:K16)</f>
        <v>200909786</v>
      </c>
      <c r="L14" s="23">
        <f t="shared" si="2"/>
        <v>100</v>
      </c>
      <c r="M14" s="22">
        <f>+I14-K14</f>
        <v>-26164</v>
      </c>
      <c r="N14" s="23">
        <f>+M14/K14*100</f>
        <v>-1.3022760374648947E-2</v>
      </c>
    </row>
    <row r="15" spans="1:17" ht="24.9" customHeight="1">
      <c r="A15" s="29"/>
      <c r="B15" s="22"/>
      <c r="C15" s="23"/>
      <c r="D15" s="22"/>
      <c r="E15" s="23"/>
      <c r="F15" s="22"/>
      <c r="G15" s="30"/>
      <c r="H15" s="26" t="s">
        <v>28</v>
      </c>
      <c r="I15" s="24">
        <f>+[1]基金來源用途及餘絀決算表0!D14</f>
        <v>200909786</v>
      </c>
      <c r="J15" s="23">
        <f>+I15/$I$29*100</f>
        <v>100.01302445651841</v>
      </c>
      <c r="K15" s="22">
        <f>+[1]基金來源用途及餘絀決算表0!H14</f>
        <v>200948709</v>
      </c>
      <c r="L15" s="23">
        <f t="shared" si="2"/>
        <v>100.01937337188743</v>
      </c>
      <c r="M15" s="22">
        <f>+I15-K15</f>
        <v>-38923</v>
      </c>
      <c r="N15" s="23">
        <f>+M15/K15*100</f>
        <v>-1.9369619339032432E-2</v>
      </c>
    </row>
    <row r="16" spans="1:17" ht="24.9" customHeight="1">
      <c r="A16" s="29"/>
      <c r="B16" s="22"/>
      <c r="C16" s="23"/>
      <c r="D16" s="22"/>
      <c r="E16" s="23"/>
      <c r="F16" s="22"/>
      <c r="G16" s="30"/>
      <c r="H16" s="26" t="s">
        <v>29</v>
      </c>
      <c r="I16" s="24">
        <f>+[1]基金來源用途及餘絀決算表0!D13</f>
        <v>-26164</v>
      </c>
      <c r="J16" s="23">
        <f>+I16/$I$29*100</f>
        <v>-1.3024456518411442E-2</v>
      </c>
      <c r="K16" s="22">
        <f>+[1]基金來源用途及餘絀決算表0!H13</f>
        <v>-38923</v>
      </c>
      <c r="L16" s="23">
        <f t="shared" si="2"/>
        <v>-1.9373371887420159E-2</v>
      </c>
      <c r="M16" s="22">
        <f>+I16-K16</f>
        <v>12759</v>
      </c>
      <c r="N16" s="23">
        <f>+M16/K16*100</f>
        <v>-32.780104308506537</v>
      </c>
    </row>
    <row r="17" spans="1:14" ht="24.9" customHeight="1">
      <c r="A17" s="29"/>
      <c r="B17" s="22"/>
      <c r="C17" s="23"/>
      <c r="D17" s="22"/>
      <c r="E17" s="23"/>
      <c r="F17" s="22"/>
      <c r="G17" s="30"/>
      <c r="H17" s="26"/>
      <c r="I17" s="24"/>
      <c r="J17" s="23"/>
      <c r="K17" s="22"/>
      <c r="L17" s="23"/>
      <c r="M17" s="22"/>
      <c r="N17" s="23"/>
    </row>
    <row r="18" spans="1:14" ht="24.9" customHeight="1">
      <c r="A18" s="29"/>
      <c r="B18" s="22"/>
      <c r="C18" s="23"/>
      <c r="D18" s="22"/>
      <c r="E18" s="23"/>
      <c r="F18" s="22"/>
      <c r="G18" s="30"/>
      <c r="H18" s="26"/>
      <c r="I18" s="24"/>
      <c r="J18" s="23"/>
      <c r="K18" s="22"/>
      <c r="L18" s="23"/>
      <c r="M18" s="22"/>
      <c r="N18" s="23"/>
    </row>
    <row r="19" spans="1:14" ht="24.9" customHeight="1">
      <c r="A19" s="29"/>
      <c r="B19" s="22"/>
      <c r="C19" s="23"/>
      <c r="D19" s="22"/>
      <c r="E19" s="23"/>
      <c r="F19" s="22"/>
      <c r="G19" s="30"/>
      <c r="H19" s="26"/>
      <c r="I19" s="24"/>
      <c r="J19" s="23"/>
      <c r="K19" s="22"/>
      <c r="L19" s="23"/>
      <c r="M19" s="22"/>
      <c r="N19" s="23"/>
    </row>
    <row r="20" spans="1:14" ht="24.9" customHeight="1">
      <c r="A20" s="29"/>
      <c r="B20" s="22"/>
      <c r="C20" s="23"/>
      <c r="D20" s="22"/>
      <c r="E20" s="23"/>
      <c r="F20" s="22"/>
      <c r="G20" s="30"/>
      <c r="H20" s="26"/>
      <c r="I20" s="24"/>
      <c r="J20" s="23"/>
      <c r="K20" s="22"/>
      <c r="L20" s="23"/>
      <c r="M20" s="22"/>
      <c r="N20" s="23"/>
    </row>
    <row r="21" spans="1:14" ht="24.9" customHeight="1">
      <c r="A21" s="29"/>
      <c r="B21" s="22"/>
      <c r="C21" s="23"/>
      <c r="D21" s="22"/>
      <c r="E21" s="23"/>
      <c r="F21" s="22"/>
      <c r="G21" s="30"/>
      <c r="H21" s="26"/>
      <c r="I21" s="24"/>
      <c r="J21" s="23"/>
      <c r="K21" s="22"/>
      <c r="L21" s="23"/>
      <c r="M21" s="22"/>
      <c r="N21" s="23"/>
    </row>
    <row r="22" spans="1:14" ht="24.9" customHeight="1">
      <c r="A22" s="29"/>
      <c r="B22" s="22"/>
      <c r="C22" s="23"/>
      <c r="D22" s="22"/>
      <c r="E22" s="23"/>
      <c r="F22" s="22"/>
      <c r="G22" s="30"/>
      <c r="H22" s="26"/>
      <c r="I22" s="24"/>
      <c r="J22" s="23"/>
      <c r="K22" s="22"/>
      <c r="L22" s="23"/>
      <c r="M22" s="22"/>
      <c r="N22" s="23"/>
    </row>
    <row r="23" spans="1:14" ht="30" customHeight="1">
      <c r="A23" s="29"/>
      <c r="B23" s="22"/>
      <c r="C23" s="23"/>
      <c r="D23" s="22"/>
      <c r="E23" s="23"/>
      <c r="F23" s="22"/>
      <c r="G23" s="30"/>
      <c r="H23" s="26"/>
      <c r="I23" s="24"/>
      <c r="J23" s="23"/>
      <c r="K23" s="22"/>
      <c r="L23" s="23"/>
      <c r="M23" s="22"/>
      <c r="N23" s="23"/>
    </row>
    <row r="24" spans="1:14" ht="23.25" customHeight="1">
      <c r="A24" s="29"/>
      <c r="B24" s="22"/>
      <c r="C24" s="23"/>
      <c r="D24" s="22"/>
      <c r="E24" s="23"/>
      <c r="F24" s="22"/>
      <c r="G24" s="30"/>
      <c r="H24" s="26"/>
      <c r="I24" s="24"/>
      <c r="J24" s="23"/>
      <c r="K24" s="22"/>
      <c r="L24" s="23"/>
      <c r="M24" s="22"/>
      <c r="N24" s="23"/>
    </row>
    <row r="25" spans="1:14" ht="24.9" customHeight="1">
      <c r="A25" s="29"/>
      <c r="B25" s="22"/>
      <c r="C25" s="23"/>
      <c r="D25" s="22"/>
      <c r="E25" s="23"/>
      <c r="F25" s="22"/>
      <c r="G25" s="30"/>
      <c r="H25" s="26"/>
      <c r="I25" s="24"/>
      <c r="J25" s="23"/>
      <c r="K25" s="22"/>
      <c r="L25" s="23"/>
      <c r="M25" s="22"/>
      <c r="N25" s="23"/>
    </row>
    <row r="26" spans="1:14" ht="30" customHeight="1">
      <c r="A26" s="29"/>
      <c r="B26" s="22"/>
      <c r="C26" s="23"/>
      <c r="D26" s="22"/>
      <c r="E26" s="23"/>
      <c r="F26" s="22"/>
      <c r="G26" s="30"/>
      <c r="H26" s="26"/>
      <c r="I26" s="24"/>
      <c r="J26" s="23"/>
      <c r="K26" s="22"/>
      <c r="L26" s="23"/>
      <c r="M26" s="22"/>
      <c r="N26" s="23"/>
    </row>
    <row r="27" spans="1:14" ht="24.9" customHeight="1">
      <c r="A27" s="29"/>
      <c r="B27" s="22"/>
      <c r="C27" s="23"/>
      <c r="D27" s="22"/>
      <c r="E27" s="23"/>
      <c r="F27" s="22"/>
      <c r="G27" s="30"/>
      <c r="H27" s="26"/>
      <c r="I27" s="24"/>
      <c r="J27" s="23"/>
      <c r="K27" s="22"/>
      <c r="L27" s="23"/>
      <c r="M27" s="22"/>
      <c r="N27" s="23"/>
    </row>
    <row r="28" spans="1:14" ht="24.9" customHeight="1">
      <c r="A28" s="21"/>
      <c r="B28" s="22"/>
      <c r="C28" s="22"/>
      <c r="D28" s="22"/>
      <c r="E28" s="22"/>
      <c r="F28" s="22"/>
      <c r="G28" s="30"/>
      <c r="H28" s="21"/>
      <c r="I28" s="24"/>
      <c r="J28" s="22"/>
      <c r="K28" s="22"/>
      <c r="L28" s="22"/>
      <c r="M28" s="22"/>
      <c r="N28" s="22"/>
    </row>
    <row r="29" spans="1:14" ht="24.9" customHeight="1">
      <c r="A29" s="29" t="s">
        <v>30</v>
      </c>
      <c r="B29" s="22">
        <f>SUM(B7)</f>
        <v>200883622</v>
      </c>
      <c r="C29" s="23">
        <f>+B29/B29*100</f>
        <v>100</v>
      </c>
      <c r="D29" s="22">
        <f>SUM(D7)</f>
        <v>200909786</v>
      </c>
      <c r="E29" s="23">
        <f>+D29/D29*100</f>
        <v>100</v>
      </c>
      <c r="F29" s="22">
        <f>+B29-D29</f>
        <v>-26164</v>
      </c>
      <c r="G29" s="23">
        <f>+F29/D29*100</f>
        <v>-1.3022760374648947E-2</v>
      </c>
      <c r="H29" s="29" t="s">
        <v>30</v>
      </c>
      <c r="I29" s="24">
        <f>SUM(I7,I12)</f>
        <v>200883622</v>
      </c>
      <c r="J29" s="23">
        <f>+I29/I29*100</f>
        <v>100</v>
      </c>
      <c r="K29" s="22">
        <f>SUM(K7,K12)</f>
        <v>200909786</v>
      </c>
      <c r="L29" s="23">
        <f>+K29/$K$29*100</f>
        <v>100</v>
      </c>
      <c r="M29" s="22">
        <f>+I29-K29</f>
        <v>-26164</v>
      </c>
      <c r="N29" s="23">
        <f>+M29/K29*100</f>
        <v>-1.3022760374648947E-2</v>
      </c>
    </row>
    <row r="30" spans="1:14" ht="30" customHeight="1">
      <c r="A30" s="31"/>
      <c r="B30" s="32"/>
      <c r="C30" s="33"/>
      <c r="D30" s="33"/>
      <c r="E30" s="33"/>
      <c r="F30" s="32"/>
      <c r="G30" s="34"/>
      <c r="H30" s="31"/>
      <c r="I30" s="35"/>
      <c r="J30" s="33"/>
      <c r="K30" s="33"/>
      <c r="L30" s="33"/>
      <c r="M30" s="32"/>
      <c r="N30" s="34"/>
    </row>
  </sheetData>
  <mergeCells count="15">
    <mergeCell ref="K5:L5"/>
    <mergeCell ref="M5:N5"/>
    <mergeCell ref="A5:A6"/>
    <mergeCell ref="B5:C5"/>
    <mergeCell ref="D5:E5"/>
    <mergeCell ref="F5:G5"/>
    <mergeCell ref="H5:H6"/>
    <mergeCell ref="I5:J5"/>
    <mergeCell ref="A1:G1"/>
    <mergeCell ref="H1:N1"/>
    <mergeCell ref="A2:G2"/>
    <mergeCell ref="A3:G3"/>
    <mergeCell ref="H3:N3"/>
    <mergeCell ref="A4:G4"/>
    <mergeCell ref="H4:N4"/>
  </mergeCells>
  <phoneticPr fontId="3" type="noConversion"/>
  <printOptions horizontalCentered="1"/>
  <pageMargins left="0.78740157480314965" right="0.70866141732283472" top="0.59055118110236227" bottom="0.59055118110236227" header="0.51181102362204722" footer="0.51181102362204722"/>
  <pageSetup paperSize="9" orientation="portrait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平衡表0</vt:lpstr>
      <vt:lpstr>平衡表0!Print_Area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pc29</dc:creator>
  <cp:lastModifiedBy>pc29</cp:lastModifiedBy>
  <dcterms:created xsi:type="dcterms:W3CDTF">2015-02-12T03:57:08Z</dcterms:created>
  <dcterms:modified xsi:type="dcterms:W3CDTF">2015-02-12T03:57:58Z</dcterms:modified>
</cp:coreProperties>
</file>